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เกณฑ์ภาระงาน ปีงบประมาณ 2565\ศ ศุภชัย\"/>
    </mc:Choice>
  </mc:AlternateContent>
  <bookViews>
    <workbookView xWindow="0" yWindow="0" windowWidth="24000" windowHeight="9780" firstSheet="3" activeTab="8"/>
  </bookViews>
  <sheets>
    <sheet name="เกณฑ์การประเมิน (ปรับ)" sheetId="14" r:id="rId1"/>
    <sheet name="ค่าน้ำหนัก" sheetId="8" r:id="rId2"/>
    <sheet name="ด้านการสอน+พัฒนานิสิต" sheetId="15" r:id="rId3"/>
    <sheet name="ด้านงานวิจัย+สร้างสรรค์" sheetId="16" r:id="rId4"/>
    <sheet name="ด้านบริการวิชาการ" sheetId="17" r:id="rId5"/>
    <sheet name="ด้านทำนุบำรุงศิลปะฯ" sheetId="18" r:id="rId6"/>
    <sheet name="ด้านอื่นๆ" sheetId="19" r:id="rId7"/>
    <sheet name="ป.01" sheetId="12" r:id="rId8"/>
    <sheet name="ป.03" sheetId="13" r:id="rId9"/>
  </sheets>
  <definedNames>
    <definedName name="_xlnm.Print_Area" localSheetId="7">ป.01!$A$1:$J$58</definedName>
    <definedName name="_xlnm.Print_Titles" localSheetId="0">'เกณฑ์การประเมิน (ปรับ)'!$3:$3</definedName>
    <definedName name="_xlnm.Print_Titles" localSheetId="2">'ด้านการสอน+พัฒนานิสิต'!$2:$2</definedName>
    <definedName name="_xlnm.Print_Titles" localSheetId="3">'ด้านงานวิจัย+สร้างสรรค์'!$2:$2</definedName>
    <definedName name="_xlnm.Print_Titles" localSheetId="5">ด้านทำนุบำรุงศิลปะฯ!$2:$2</definedName>
    <definedName name="_xlnm.Print_Titles" localSheetId="4">ด้านบริการวิชาการ!$2:$2</definedName>
    <definedName name="_xlnm.Print_Titles" localSheetId="6">ด้านอื่นๆ!$2:$2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2" l="1"/>
  <c r="E39" i="15"/>
  <c r="E38" i="15"/>
  <c r="E37" i="15"/>
  <c r="E36" i="15"/>
  <c r="E35" i="15"/>
  <c r="E33" i="15"/>
  <c r="E32" i="15"/>
  <c r="E31" i="15"/>
  <c r="E30" i="15"/>
  <c r="E29" i="15"/>
  <c r="E27" i="15"/>
  <c r="E26" i="15"/>
  <c r="E25" i="15"/>
  <c r="E24" i="15"/>
  <c r="E23" i="15"/>
  <c r="E21" i="15"/>
  <c r="E20" i="15"/>
  <c r="E19" i="15"/>
  <c r="E18" i="15"/>
  <c r="E17" i="15"/>
  <c r="E15" i="15"/>
  <c r="E14" i="15"/>
  <c r="E12" i="15"/>
  <c r="E11" i="15"/>
  <c r="E9" i="15"/>
  <c r="E8" i="15"/>
  <c r="E6" i="15"/>
  <c r="E5" i="15"/>
  <c r="E84" i="15" l="1"/>
  <c r="E32" i="19"/>
  <c r="E31" i="19"/>
  <c r="E30" i="19"/>
  <c r="E29" i="19"/>
  <c r="E28" i="19"/>
  <c r="E27" i="19"/>
  <c r="E26" i="19"/>
  <c r="E25" i="19"/>
  <c r="E22" i="19"/>
  <c r="E21" i="19"/>
  <c r="E19" i="19"/>
  <c r="E18" i="19"/>
  <c r="E17" i="19"/>
  <c r="E16" i="19"/>
  <c r="E14" i="19"/>
  <c r="E13" i="19"/>
  <c r="E12" i="19"/>
  <c r="E10" i="19"/>
  <c r="E9" i="19"/>
  <c r="E8" i="19"/>
  <c r="E6" i="19"/>
  <c r="E5" i="19"/>
  <c r="E4" i="19"/>
  <c r="E19" i="18"/>
  <c r="E18" i="18"/>
  <c r="E17" i="18"/>
  <c r="E16" i="18"/>
  <c r="E15" i="18"/>
  <c r="E14" i="18"/>
  <c r="E12" i="18"/>
  <c r="E11" i="18"/>
  <c r="E10" i="18"/>
  <c r="E9" i="18"/>
  <c r="E8" i="18"/>
  <c r="E7" i="18"/>
  <c r="E6" i="18"/>
  <c r="E5" i="18"/>
  <c r="E4" i="18"/>
  <c r="E3" i="18"/>
  <c r="E32" i="17"/>
  <c r="E31" i="17"/>
  <c r="E30" i="17"/>
  <c r="E29" i="17"/>
  <c r="E28" i="17"/>
  <c r="E27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E6" i="17"/>
  <c r="E5" i="17"/>
  <c r="E4" i="17"/>
  <c r="E3" i="17"/>
  <c r="E69" i="16"/>
  <c r="E68" i="16"/>
  <c r="E67" i="16"/>
  <c r="E66" i="16"/>
  <c r="E65" i="16"/>
  <c r="E64" i="16"/>
  <c r="E63" i="16"/>
  <c r="E62" i="16"/>
  <c r="E61" i="16"/>
  <c r="E60" i="16"/>
  <c r="E59" i="16"/>
  <c r="E58" i="16"/>
  <c r="E57" i="16"/>
  <c r="E56" i="16"/>
  <c r="E55" i="16"/>
  <c r="E54" i="16"/>
  <c r="E53" i="16"/>
  <c r="E52" i="16"/>
  <c r="E50" i="16"/>
  <c r="E49" i="16"/>
  <c r="E48" i="16"/>
  <c r="E47" i="16"/>
  <c r="E45" i="16"/>
  <c r="E44" i="16"/>
  <c r="E43" i="16"/>
  <c r="E42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19" i="16"/>
  <c r="E18" i="16"/>
  <c r="E17" i="16"/>
  <c r="E16" i="16"/>
  <c r="E15" i="16"/>
  <c r="E13" i="16"/>
  <c r="E12" i="16"/>
  <c r="E10" i="16"/>
  <c r="E9" i="16"/>
  <c r="E8" i="16"/>
  <c r="E7" i="16"/>
  <c r="E6" i="16"/>
  <c r="E5" i="16"/>
  <c r="E4" i="16"/>
  <c r="E83" i="15"/>
  <c r="E82" i="15"/>
  <c r="E80" i="15"/>
  <c r="E79" i="15"/>
  <c r="E78" i="15"/>
  <c r="E77" i="15"/>
  <c r="E76" i="15"/>
  <c r="E75" i="15"/>
  <c r="E74" i="15"/>
  <c r="E71" i="15"/>
  <c r="E70" i="15"/>
  <c r="E69" i="15"/>
  <c r="E68" i="15"/>
  <c r="E67" i="15"/>
  <c r="E66" i="15"/>
  <c r="E65" i="15"/>
  <c r="E64" i="15"/>
  <c r="E63" i="15"/>
  <c r="E62" i="15"/>
  <c r="E61" i="15"/>
  <c r="E60" i="15"/>
  <c r="E58" i="15"/>
  <c r="E57" i="15"/>
  <c r="E56" i="15"/>
  <c r="E55" i="15"/>
  <c r="E54" i="15"/>
  <c r="E53" i="15"/>
  <c r="E52" i="15"/>
  <c r="E51" i="15"/>
  <c r="E50" i="15"/>
  <c r="E48" i="15"/>
  <c r="E47" i="15"/>
  <c r="E46" i="15"/>
  <c r="E45" i="15"/>
  <c r="E44" i="15"/>
  <c r="E42" i="15"/>
  <c r="E41" i="15"/>
  <c r="E85" i="15" l="1"/>
  <c r="E86" i="15" s="1"/>
  <c r="E87" i="15" s="1"/>
  <c r="E20" i="18"/>
  <c r="E21" i="18" s="1"/>
  <c r="E22" i="18" s="1"/>
  <c r="H25" i="13" s="1"/>
  <c r="E33" i="17"/>
  <c r="E34" i="17" s="1"/>
  <c r="E35" i="17" s="1"/>
  <c r="H20" i="13" s="1"/>
  <c r="E70" i="16"/>
  <c r="E71" i="16" s="1"/>
  <c r="E72" i="16" s="1"/>
  <c r="H15" i="13" s="1"/>
  <c r="E33" i="19"/>
  <c r="E34" i="19" s="1"/>
  <c r="E35" i="19" s="1"/>
  <c r="H30" i="13" s="1"/>
  <c r="E88" i="15" l="1"/>
  <c r="H10" i="13" s="1"/>
  <c r="J47" i="13" l="1"/>
  <c r="F47" i="13"/>
  <c r="C47" i="13"/>
  <c r="I36" i="12"/>
  <c r="J31" i="12"/>
  <c r="J26" i="12"/>
  <c r="J21" i="12"/>
  <c r="J16" i="12"/>
  <c r="J36" i="12" l="1"/>
  <c r="J37" i="12" s="1"/>
  <c r="G7" i="8" l="1"/>
  <c r="G8" i="8"/>
  <c r="G9" i="8"/>
  <c r="G6" i="8"/>
  <c r="G15" i="8"/>
  <c r="G16" i="8"/>
  <c r="G17" i="8"/>
  <c r="G14" i="8"/>
</calcChain>
</file>

<file path=xl/sharedStrings.xml><?xml version="1.0" encoding="utf-8"?>
<sst xmlns="http://schemas.openxmlformats.org/spreadsheetml/2006/main" count="648" uniqueCount="346">
  <si>
    <t>เกณฑ์</t>
  </si>
  <si>
    <t>ใช้เวลาฝึกหรือทดลอง 2 ชั่วโมง/สัปดาห์</t>
  </si>
  <si>
    <t>ใช้เวลาฝึกหรือทดลอง 3 ชั่วโมง/สัปดาห์</t>
  </si>
  <si>
    <t>ทำหน้าที่อาจารย์ที่ปรึกษาหลัก</t>
  </si>
  <si>
    <t>ทำหน้าที่อาจารย์ที่ปรึกษาร่วม</t>
  </si>
  <si>
    <t>รายวิชาสัมนนา</t>
  </si>
  <si>
    <t>งานพัฒนานิสิต</t>
  </si>
  <si>
    <t>เป็นกรรมการ/คณะทำงาน</t>
  </si>
  <si>
    <t>สอนวิชาศึกษาทั่วไป</t>
  </si>
  <si>
    <t>ทำหน้าที่อาจารย์ที่ปรึกษานิสิต</t>
  </si>
  <si>
    <t>อาจารย์ที่ปรึกษาองค์กรนิสิต</t>
  </si>
  <si>
    <t>นิสิตร่วมกิจกรรมไม่เกิน 50 คน</t>
  </si>
  <si>
    <t>นิสิตร่วมกิจกรรม 50-100 คน</t>
  </si>
  <si>
    <t>นิสิตร่วมกิจกรรมเกิน 100 คน</t>
  </si>
  <si>
    <t>กรอบภาระงาน งานวิจัย/ งานวิจัยสร้างสรรค์/ งานสร้างสรรค์   12 ชั่วโมงทำการ</t>
  </si>
  <si>
    <t>กรอบภาระงาน งานบริการวิชาการ   5 ชั่วโมงทำการ</t>
  </si>
  <si>
    <t>ทุนวิจัย/สร้างสรรค์</t>
  </si>
  <si>
    <t>งานวิจัยหรืองานสร้างสรรค์ที่ได้รับทุนร่วมนิสิต 
ที่ปรึกษาร่วม</t>
  </si>
  <si>
    <t>งานวิจัยหรืองานสร้างสรรค์ที่ได้รับทุนภายใน มมส</t>
  </si>
  <si>
    <t>งานวิจัยหรืองานสร้างสรรค์ที่ได้รับทุนภายนอก มมส</t>
  </si>
  <si>
    <t>ผลงานวิจัย-สร้างสรรค์ที่นำมาใช้อันก่อให้เกิดประโยชน์</t>
  </si>
  <si>
    <t>บทความวิชาการ (Literrature Review) ระดับชาติ</t>
  </si>
  <si>
    <t>ระดับคุณภาพผลงานวิชาการ ค่าน่ำหนักคะแนน 0.20</t>
  </si>
  <si>
    <t>ระดับคุณภาพผลงานวิชาการ ค่าน่ำหนักคะแนน 0.40</t>
  </si>
  <si>
    <t>ระดับคุณภาพผลงานวิชาการ ค่าน่ำหนักคะแนน 0.60</t>
  </si>
  <si>
    <t>ระดับคุณภาพผลงานวิชาการ ค่าน่ำหนักคะแนน 0.80</t>
  </si>
  <si>
    <t>ระดับคุณภาพผลงานวิชาการ ค่าน่ำหนักคะแนน 1.00</t>
  </si>
  <si>
    <t>สิทธิบัตร</t>
  </si>
  <si>
    <t>อนุสิทธิบัตร</t>
  </si>
  <si>
    <t>ผู้ดำเนินการวิจัย</t>
  </si>
  <si>
    <t>ผู้อำนวยการ/ผู้ประสานงานชุดโครงการวิจัย</t>
  </si>
  <si>
    <t>หัวหน้าโครงการวิจัย</t>
  </si>
  <si>
    <t>ผู้ร่วมค้นคว้างานวิจัย (มีส่วนร่วมในโครงการวิจัย)</t>
  </si>
  <si>
    <t>งานปรับปรุบเอกสารประกอบการสอน เอกสารคำสอน ตำรา หนังสือที่มีการปรับปรุงเนื้อหามากกว่า 1 ใน 3 ของเอกสารประกอบการสอน เอกสารคำสอน ตำรา หรือหนังสือ</t>
  </si>
  <si>
    <t>การผลิตเอกสารประกอบการ</t>
  </si>
  <si>
    <t>การผลิตตำรา/หนังสือเรียน</t>
  </si>
  <si>
    <t>เป็นผู้ทรงคุณวุฒิประเมินหลักสูตร</t>
  </si>
  <si>
    <t>เป็นวิทยากรฝึกอบรมหรือบรรยายพิเศษ 1 ครั้ง</t>
  </si>
  <si>
    <t>อาจารย์ที่ปรึกษาชมรม/ชุมชน ที่สามารถสร้างผลิตภัณฑ์ออกจำหน่าย (ต้องเป็นผลิตภัณฑ์ของนิสิตและคณะ จำหน่ายภายในคณะหรือภายนอกคณะก็ได้โดยผลงานจะทำการประเมินโดยกรรมการกลั่นกรองของคณะ) หัวหน้า</t>
  </si>
  <si>
    <t>อาจารย์ที่ปรึกษาชมรม/ชุมชน ที่สามารถสร้างผลิตภัณฑ์ออกจำหน่าย (ต้องเป็นผลิตภัณฑ์ของนิสิตและคณะ จำหน่ายภายในคณะหรือภายนอกคณะก็ได้โดยผลงานจะทำการประเมินโดยกรรมการกลั่นกรองของคณะ) ผู้ร่วม</t>
  </si>
  <si>
    <t>การพัฒนาตนเอง</t>
  </si>
  <si>
    <t>การพัฒนาองค์กร</t>
  </si>
  <si>
    <t>กรรมการต่างๆ ที่มหาวิทยาลัยแต่งตั้ง</t>
  </si>
  <si>
    <t>หัวหน้าภาควิชา</t>
  </si>
  <si>
    <t>รองหัวหน้าภาควิชา</t>
  </si>
  <si>
    <t>การพัฒนาองค์กรระดับคณะ</t>
  </si>
  <si>
    <t>เข้าร่วมประชุม/ กิจกรรมของคณะ</t>
  </si>
  <si>
    <t>การพัฒนาองค์กรระดับมหาวิทยาลัย</t>
  </si>
  <si>
    <t xml:space="preserve">ผลงานอื่นๆ เช่น นวัตกรรม สิทธิบัตร หรือสิ่งประดิษฐ์ หรือรางวัลที่สร้างชื่อเสียง/ สร้างมูลค่าเพิ่มที่เกิดจากความร่วมมือกับหน่วยงานภายนอกต่างประเทศ </t>
  </si>
  <si>
    <t xml:space="preserve">จำนวนการอ้างอิงผลงานวิจัย (Citation) ที่ปรากฏในฐานข้อมูลระดับนานาชาติ </t>
  </si>
  <si>
    <t xml:space="preserve">จำนวนผลงานนวัตกรรมที่เกิดขึ้น </t>
  </si>
  <si>
    <t xml:space="preserve">จำนวนเงินที่ได้รับการสนับสนุนการทำวิจัยจากภาคอุตสาหกรรม </t>
  </si>
  <si>
    <t>จำนวนโครงการวิจัยที่ทำกับมหาวิทยาลัยหรือหน่วยงานหรือองค์กรต่างประเทศ</t>
  </si>
  <si>
    <t xml:space="preserve">รางวัลยกย่องเชิดชูเกียรติด้านการวิจัยระดับนานาชาติ </t>
  </si>
  <si>
    <t xml:space="preserve">จำนวนบทความที่มีความร่วมมือวิจัยระดับนานาชาติ </t>
  </si>
  <si>
    <t xml:space="preserve">ค่าเฉลี่ยจำนวนครั้งที่ได้รับการอ้างอิง (H-index) </t>
  </si>
  <si>
    <t xml:space="preserve">จำนวนผลงานวิจัยที่นำไปใช้ประโยชน์ต่อสังคม/ชุมชน </t>
  </si>
  <si>
    <t xml:space="preserve">จำนวนผลงานวิจัยเชิงพาณิชย์ </t>
  </si>
  <si>
    <t xml:space="preserve">จำนวนงานวิจัยที่นำไปต่อยอดเป็นนวัตกรรม </t>
  </si>
  <si>
    <t xml:space="preserve">จำนวนสิทธิบัตร/อนุสิทธิบัตร </t>
  </si>
  <si>
    <t xml:space="preserve">จำนวนผลงานตีพิมพ์ร่วมกับ Visiting Professor  </t>
  </si>
  <si>
    <t xml:space="preserve">โครงการวิจัยระยะสั้นในมหาวิทยาลัยชั้นนำต่างประเทศ </t>
  </si>
  <si>
    <t xml:space="preserve">จำนวนชุมชนและสังคมที่ได้รับบริการวิชาการ
แล้วก่อให้เกิดความเข้มแข็งและพึ่งพาตนเองได้ </t>
  </si>
  <si>
    <t xml:space="preserve">จำนวนงานวิจัย นวัตกรรมหรือเทคโนโลยีที่ถูกนำไปถ่ายทอดองค์ความรู้แก่ชุมชนและสังคมผ่านการบริการวิชาการ  </t>
  </si>
  <si>
    <t xml:space="preserve">ได้รับทุนด้านบริการวิชาการที่ได้รับจากแหล่งทุนภายนอก  </t>
  </si>
  <si>
    <t xml:space="preserve">จำนวนกิจกรรมความร่วมมือการทำงานด้านศิลปวัฒนธรรมในภูมิภาคลุ่มแม่น้ำโขงและประเทศจีน </t>
  </si>
  <si>
    <t xml:space="preserve">จำนวนผลงานด้านศิลปวัฒนธรรมที่มีความโดดเด่นเป็นเสาหลักของภาคอีสาน </t>
  </si>
  <si>
    <t xml:space="preserve">จำนวนผลงานด้านศิลปวัฒนธรรมที่สร้างมูลค่าเพิ่ม/คุณค่าผลงานด้านศิลปวัฒนธรรม </t>
  </si>
  <si>
    <t xml:space="preserve">จำนวนทุนสนับสนุนโครงการ/กิจกรรมด้านศิลปวัฒนธรรมจากแหล่งทุนภายนอก </t>
  </si>
  <si>
    <t xml:space="preserve">จำนวนรายวิชาหรือสื่อการเรียนการสอนแบบออนไลน์หรือ Active Learning   </t>
  </si>
  <si>
    <t>ประธานที่ปรึกษาวิทยานิพนธ์ ป.โท</t>
  </si>
  <si>
    <t>กรรมการที่ปรึกษาวิทยานิพนธ์ ป.โท</t>
  </si>
  <si>
    <t>ประธานที่ปรึกษาวิทนยานิพนธ์ ป.เอก</t>
  </si>
  <si>
    <t>กรรมการที่ปรึกษาวิทยานิพนธ์  ป.เอก</t>
  </si>
  <si>
    <t>(เป้าหมายของคณะ)  ตัวชี้วัด กพร.</t>
  </si>
  <si>
    <t>ผู้รับผิดชอบโครงการหลักสูตรฝึกอบรมระยะสั้นที่มีรายได้</t>
  </si>
  <si>
    <t>จำนวนนิสิตไม่เกิน 10 คน</t>
  </si>
  <si>
    <t>จำนวนนิสิต 11 คนขึ้นไป</t>
  </si>
  <si>
    <t>กรรมการสอบปริญญานิพนธ์
(รวมเค้าโครง)</t>
  </si>
  <si>
    <t>กรรมการสอบวิทยานิพนธ์ ป.โท
(รวมเค้าโครง)</t>
  </si>
  <si>
    <t>กรรมการสอบวิทยานิพนธ์  ป.เอก
(รวมเค้าโครง)</t>
  </si>
  <si>
    <t>ที่ปรึกษาสโมรสรนิสิต</t>
  </si>
  <si>
    <t>รวมคะแนนภาระงาน</t>
  </si>
  <si>
    <t>สัดส่วนภาระงาน/ภาคการศึกษา</t>
  </si>
  <si>
    <t>งานวิจัยหรืองานสร้างสรรค์ที่ได้รับทุนจากต่างประเทศ</t>
  </si>
  <si>
    <t>ส่งผลงานเข้ามร่วมประกวด + ได้รับรางวัลระดับชาติ</t>
  </si>
  <si>
    <t>ส่งผลงานเข้ามร่วมประกวด + ได้รับรางวัลระดับนานาชาติ</t>
  </si>
  <si>
    <t>ส่งผลงานเข้ามร่วมประกวด ระดับชาติ</t>
  </si>
  <si>
    <t>ส่งผลงานเข้ามร่วมประกวด  ระดับนานาชาติ</t>
  </si>
  <si>
    <t>ส่งผลงานเข้ามร่วมประกวดและได้รับคัดเลือกเข้าร่วมแสดงผลงาน ระดับชาติ</t>
  </si>
  <si>
    <t>ส่งผลงานเข้ามร่วมประกวดและได้รับคัดเลือกเข้าร่วมแสดงผลงาน ระดับนานาชาติ</t>
  </si>
  <si>
    <t>นำเสนอที่ประชุมวิชาการ Poster ระดับชาติ</t>
  </si>
  <si>
    <t>นำเสนอที่ประชุมวิชาการ Poster ระดับนานาชาติ</t>
  </si>
  <si>
    <t>นำเสนอที่ประชุมวิชาการ Oral ระดับชาติ</t>
  </si>
  <si>
    <t>นำเสนอที่ประชุมวิชาการ Oral ระดับนานาชาติ</t>
  </si>
  <si>
    <t>การผลิตผลงานวิชาการ 
(ใช้ได้ตามวงรอบหลักสูตร)</t>
  </si>
  <si>
    <t xml:space="preserve">จำนวนบทความวิจัยที่ตีพิมพ์ในวารสารที่ปรากฏในฐานข้อมูล SCOPUS Q1 </t>
  </si>
  <si>
    <t xml:space="preserve">จำนวนบทความวิจัยที่ตีพิมพ์ในวารสารที่ปรากฏในฐานข้อมูล ISI Q1 </t>
  </si>
  <si>
    <t xml:space="preserve">ประธานหลักสูตร </t>
  </si>
  <si>
    <t xml:space="preserve">อาจารย์ประจำหลักสูตร </t>
  </si>
  <si>
    <t>โครงการบริการวิชาการ (หัวหน้า)</t>
  </si>
  <si>
    <t>โครงการบริการวิชาการ (เข้าร่วม)</t>
  </si>
  <si>
    <t>การบริการวิชาการแก่สังคมและชุมชน 
(ได้รับเชิญไปให้บริการวิชาการกรณีไม่ใช่โครงการ)</t>
  </si>
  <si>
    <t>ชั่วโมง</t>
  </si>
  <si>
    <t>ครั้ง</t>
  </si>
  <si>
    <t>หน่วยงาน</t>
  </si>
  <si>
    <t>ผลงาน</t>
  </si>
  <si>
    <t>จำนวน</t>
  </si>
  <si>
    <t>หนังสือ ตำราที่เผยแพร่ - แจก 
(ผลงานที่เผยแพร่ก่อนยื่นขอตำแหน่งทางวิชาการ และต้องมีใบตอบรับ)</t>
  </si>
  <si>
    <t>เรื่อง</t>
  </si>
  <si>
    <t>ผลิตภัณฑ์/ชุมชน</t>
  </si>
  <si>
    <t>โครงการ</t>
  </si>
  <si>
    <t>กิจกรรม</t>
  </si>
  <si>
    <t>ยื่นขอกำหนดตำแหน่งทางวิชาการ 
(ผ่านกรรมการ)</t>
  </si>
  <si>
    <t>แผน</t>
  </si>
  <si>
    <t>งาน</t>
  </si>
  <si>
    <t>คำสั่ง</t>
  </si>
  <si>
    <t>รองคณบดี</t>
  </si>
  <si>
    <t>การพัฒนาระดับคณะ/ภาควิชา</t>
  </si>
  <si>
    <t>กรรมการต่างๆ ที่คณะแต่งตั้ง</t>
  </si>
  <si>
    <t>เข้าร่วมประชุม/ กิจกรรมของภาควิชา</t>
  </si>
  <si>
    <t>ได้รับแต่งตั้งให้ดำรงตำแหน่งศาสตราจารย์</t>
  </si>
  <si>
    <t>ได้รับแต่งตั้งให้ดำรงตำแหน่งรองศาสตราจารย์</t>
  </si>
  <si>
    <t>ได้รับแต่งตั้งให้ดำรงตำแหน่งผู้ช่วยศาสตราจารย์</t>
  </si>
  <si>
    <t>การตีพิมพ์/นำเสนอ งานวิจัย-สร้างสรรค์</t>
  </si>
  <si>
    <t>(%)</t>
  </si>
  <si>
    <t>คะแนนรวม</t>
  </si>
  <si>
    <t>ชิ้นงาน</t>
  </si>
  <si>
    <t>การผลิตเอกสารคำสอน</t>
  </si>
  <si>
    <t>หน่วยนับ</t>
  </si>
  <si>
    <t>หน่วยภาระงาน</t>
  </si>
  <si>
    <t xml:space="preserve">จำนวนผลงาน/ชิ้นงาน
</t>
  </si>
  <si>
    <t xml:space="preserve">ผลงานวิจัยที่ได้รับการตีพิมพ์ในฐานข้อมูลระดับนานาชาติ (Scopus หรือ ISI) </t>
  </si>
  <si>
    <t xml:space="preserve">จำนวนข้อเสนอโครงการที่ยื่นขอรับทุนจากแหล่งทุนภายนอก </t>
  </si>
  <si>
    <t>กิจกรรม / โครงการ / งาน</t>
  </si>
  <si>
    <t>ตัวชี้วัด / เกณฑ์การประเมิน</t>
  </si>
  <si>
    <t>เกณฑ์การประเมินภาระงานของบุคลากรสายวิชาการ</t>
  </si>
  <si>
    <t xml:space="preserve">ระดับที่ 1  ภาระงานสอนและงานพัฒนานิสิต
             16 ชั่วโมง/สัปดาห์
</t>
  </si>
  <si>
    <t xml:space="preserve">ระดับที่ 2  ภาระงานสอนและงานพัฒนานิสิต
             17 – 19 ชั่วโมง/สัปดาห์
</t>
  </si>
  <si>
    <t xml:space="preserve">ระดับที่ 3  ภาระงานสอนและงานพัฒนานิสิต
             20 – 22 ชั่วโมง/สัปดาห์
</t>
  </si>
  <si>
    <t xml:space="preserve">ระดับที่ 4  ภาระงานสอนและงานพัฒนานิสิต
             23 – 25 ชั่วโมง/สัปดาห์
</t>
  </si>
  <si>
    <t xml:space="preserve">ระดับที่ 5  ภาระงานสอนและงานพัฒนานิสิต
             มากกว่า 25 ชั่วโมง/สัปดาห์
</t>
  </si>
  <si>
    <t>1. ภาระงานสอนและงานพัฒนานิสิต</t>
  </si>
  <si>
    <t>2. ภาระงาน งานวิจัย/ งานวิจัยสร้างสรรค์</t>
  </si>
  <si>
    <t>3. ภาระงาน งานบริการวิชาการ</t>
  </si>
  <si>
    <t>4. ภาระงาน งานทำนุบำรุงศิลปะและวัฒนธรรม</t>
  </si>
  <si>
    <t xml:space="preserve">ระดับที่ 1  ภาระงานวิจัย-งานสร้างสรรค์   
              5 - 12 ชั่วโมง/สัปดาห์
</t>
  </si>
  <si>
    <t xml:space="preserve">ระดับที่ 2  ภาระงานวิจัย-งานสร้างสรรค์   
              13 – 15 ชั่วโมง/สัปดาห์
</t>
  </si>
  <si>
    <t xml:space="preserve">ระดับที่ 3  ภาระงานวิจัย-งานสร้างสรรค์   
             16 – 18 ชั่วโมง/สัปดาห์
</t>
  </si>
  <si>
    <t xml:space="preserve">ระดับที่ 4  ภาระงานวิจัย-งานสร้างสรรค์   
              19 – 21 ชั่วโมง/สัปดาห์
</t>
  </si>
  <si>
    <t xml:space="preserve">ระดับที่ 5  ภาระงานวิจัย-งานสร้างสรรค์   
              มากกว่า 21 ชั่วโมง/สัปดาห์
</t>
  </si>
  <si>
    <t xml:space="preserve">ระดับที่ 1  ภาระงานงานบริการวิชาการ
              1 – 4 ชั่วโมง/สัปดาห์
</t>
  </si>
  <si>
    <t xml:space="preserve">ระดับที่ 2  ภาระงานงานบริการวิชาการ
              5 – 7 ชั่วโมง/สัปดาห์
</t>
  </si>
  <si>
    <t xml:space="preserve">ระดับที่ 3  ภาระงานงานบริการวิชาการ
              8 - 10 ชั่วโมง/สัปดาห์
</t>
  </si>
  <si>
    <t xml:space="preserve">ระดับที่ 4  ภาระงานงานบริการวิชาการ
              11 – 13 ชั่วโมง/สัปดาห์
</t>
  </si>
  <si>
    <t xml:space="preserve">ระดับที่ 5  ภาระงานงานบริการวิชาการ
              มากกว่า 13 ชั่วโมง/สัปดาห์
</t>
  </si>
  <si>
    <t>5. ภาระงาน งานอื่นๆ 
   (การพัฒนาตนเอง ประกัน กพร. EdPEx)</t>
  </si>
  <si>
    <t>รายวิชา</t>
  </si>
  <si>
    <t>จำนวนงาน/ผลงาน/
/กิจกรรม/ โครงการ</t>
  </si>
  <si>
    <t>วิชาทฤษฎี  ระดับปริญญาตรี
(นิสิตไทย)</t>
  </si>
  <si>
    <t>วิชาทฤษฎี  ระดับบัณฑิตศึกษา
(นิสิตไทย)</t>
  </si>
  <si>
    <t xml:space="preserve">วิชาทฤษฎี  ระดับบัณฑิตศึกษา
(นิสิตต่างชาติ) +1 </t>
  </si>
  <si>
    <t>วิชาทฤษฎี  ระดับปริญญาตรี
(นิสิตชาวต่างชาติ) +1</t>
  </si>
  <si>
    <t>อาจารย์/กรรมการที่ปรึกษาประจำตัวนิสิต
(นิสิตต่างชาติ) +1</t>
  </si>
  <si>
    <t>อาจารย์/กรรมการที่ปรึกษาประจำตัวนิสิต
(นิสิตไทย)</t>
  </si>
  <si>
    <t>หลักสูตร</t>
  </si>
  <si>
    <t>ชั้นปี</t>
  </si>
  <si>
    <t>สโมสร</t>
  </si>
  <si>
    <t>องค์กร</t>
  </si>
  <si>
    <t>หน่วย
ภาระงาน
ที่ได้</t>
  </si>
  <si>
    <t>วารสาร</t>
  </si>
  <si>
    <t>เครือข่าย</t>
  </si>
  <si>
    <t>ชุมชน</t>
  </si>
  <si>
    <t>ทุน</t>
  </si>
  <si>
    <t>โครงการทำนุบำรุงศิลปวัฒนธรรม 
(หัวหน้า/กรรมการ/ กรรมการและเลขานุการ)</t>
  </si>
  <si>
    <t>รางวัล</t>
  </si>
  <si>
    <t>ประธานงานอื่นๆ ที่ได้รับมอบหมายจากคณะ 
(มีคำสั่งและปฏิบัติงานตามจริง)</t>
  </si>
  <si>
    <t>กรรมการงานอื่นๆ ที่ได้รับมอบหมายจากคณะ 
(มีคำสั่งและปฏิบัติงานตามจริง)</t>
  </si>
  <si>
    <t>กรอบภาระงาน งานอื่นๆ (การพัฒนาตนเอง ประกัน กพร. EdPEx) 5 ชั่วโมงทำการ</t>
  </si>
  <si>
    <t>มีแผนพัฒนาตนเองในตำแหน่งทางวิชาการที่สูงขึ้น</t>
  </si>
  <si>
    <t>เข้าร่วมอบรม สัมมนา ศึกษาดูงาน 
(1 วันคิดหน่วยภาระงานได้ 7 ชั่วโมงทำการ)
(แนบแบบรายงานผลตามแบบ มมส QA-2.4-01)</t>
  </si>
  <si>
    <t>ประธานงานอื่นๆ ที่ได้รับมอบหมายจากมหาวิทยาลัย 
(มีคำสั่งและปฏิบัติงานตามจริง)</t>
  </si>
  <si>
    <t>กรรมการงานอื่นๆ ที่ได้รับมอบหมายจากมหาวิทยาลัย 
(มีคำสั่งและปฏิบัติงานตามจริง)</t>
  </si>
  <si>
    <t>รูปแบบ
ค่าน้ำหนักที่ใช้ในการประเมิน</t>
  </si>
  <si>
    <t xml:space="preserve">ระดับที่ 1  ภาระงานอื่นๆ 1 –4 ชั่วโมง/สัปดาห์
</t>
  </si>
  <si>
    <t xml:space="preserve">ระดับที่ 2  ภาระงานอื่นๆ 5 – 7 ชั่วโมง/สัปดาห์
</t>
  </si>
  <si>
    <t xml:space="preserve">ระดับที่ 3  ภาระงานอื่นๆ  8 - 10 ชั่วโมง/สัปดาห์
</t>
  </si>
  <si>
    <t xml:space="preserve">ระดับที่ 4  ภาระงานอื่นๆ  11 – 13 ชั่วโมง/สัปดาห์
</t>
  </si>
  <si>
    <t xml:space="preserve">ระดับที่ 5  ภาระงานอื่นๆ  มากกว่า 13 ชั่วโมง/สัปดาห์
</t>
  </si>
  <si>
    <t xml:space="preserve">ระดับที่ 1  ภาระงานทำนุบำรุงศิลปะและวัฒนธรรม
              1 – 2 ชั่วโมง/สัปดาห์
</t>
  </si>
  <si>
    <t xml:space="preserve">ระดับที่ 2  ภาระงานทำนุบำรุงศิลปะและวัฒนธรรม
              3 – 5 ชั่วโมง/สัปดาห์
</t>
  </si>
  <si>
    <t xml:space="preserve">ระดับที่ 3  ภาระงานทำนุบำรุงศิลปะและวัฒนธรรม
              6 - 8 ชั่วโมง/สัปดาห์
</t>
  </si>
  <si>
    <t xml:space="preserve">ระดับที่ 4  ภาระงานทำนุบำรุงศิลปะและวัฒนธรรม
              9 – 11 ชั่วโมง/สัปดาห์
</t>
  </si>
  <si>
    <t xml:space="preserve">ระดับที่ 5  ภาระงานงานทำนุบำรุงศิลปะและวัฒนธรรม
              มากกว่า 11 ชั่วโมง/สัปดาห์
</t>
  </si>
  <si>
    <t>ค่าน้ำหนักการประเมิน</t>
  </si>
  <si>
    <t>คะแนนที่ได้</t>
  </si>
  <si>
    <t>และแบบการประเมินผลสัมฤทธิ์ของงานของข้าราชการและพนักงาน สังกัดมหาวิทยาลัยมหาสารคาม (องค์ประกอบที่ 1)</t>
  </si>
  <si>
    <t>ระดับค่าเป้าหมาย</t>
  </si>
  <si>
    <t>ค่าคะแนน ที่ได้</t>
  </si>
  <si>
    <t>น้ำหนัก(ความสำคัญ/ความยากง่ายของงาน)</t>
  </si>
  <si>
    <t>ค่าคะแนนถ่วงน้ำหนัก (4 X 5) 100</t>
  </si>
  <si>
    <t>(7)  ผลรวม</t>
  </si>
  <si>
    <r>
      <t xml:space="preserve">                                                                                  (8) </t>
    </r>
    <r>
      <rPr>
        <sz val="16"/>
        <color indexed="8"/>
        <rFont val="TH SarabunPSK"/>
        <family val="2"/>
      </rPr>
      <t>สรุปคะแนนส่วนผลสัมฤทธิ์ของงาน    =    ผลรวมของค่าคะแนนถ่วงน้ำหนัก =</t>
    </r>
  </si>
  <si>
    <t>จำนวนระดับค่าเป้าหมาย  =  5</t>
  </si>
  <si>
    <t>แบบ ป.03</t>
  </si>
  <si>
    <t>แบบรายงานผลการปฏิบัติราชการของข้าราชการและพนักงาน สังกัดมหาวิทยาลัยมหาสารคาม</t>
  </si>
  <si>
    <t>ตามข้อตกลงการประเมินผลสัมฤทธิ์ของงานและข้อตกลงการประเมินพฤติกรรมการปฏิบัติราชการ</t>
  </si>
  <si>
    <t>1. ผลสัมฤทธิ์ของงาน</t>
  </si>
  <si>
    <t>รายงานผลการปฏิบัติราชการ
ตามตัวชี้วัด / เกณฑ์การประเมิน</t>
  </si>
  <si>
    <t>หลักฐานที่แสดงถึง
ผลการปฏิบัติราชการ
ตามเกณฑ์การประเมิน
(หลักฐานเชิงประจักษ์)</t>
  </si>
  <si>
    <t>ระดับการประเมินตนเอง
(ค่าคะแนนที่ได้)</t>
  </si>
  <si>
    <t xml:space="preserve">ระดับที่ 1  ภาระงานสอนและงานพัฒนานิสิต 16 ชั่วโมง/สัปดาห์
</t>
  </si>
  <si>
    <t>รายละเอียดตามตารางเอกสารการประเมินภาระงานด้านการเรียนการสอนและการพัฒนานิสิต</t>
  </si>
  <si>
    <t>ตามตารางรายการเอกสารหลักฐาน</t>
  </si>
  <si>
    <t xml:space="preserve">ระดับที่ 2  ภาระงานสอนและงานพัฒนานิสิต 17 – 19 ชั่วโมง/
            สัปดาห์
</t>
  </si>
  <si>
    <t xml:space="preserve">ระดับที่ 3  ภาระงานสอนและงานพัฒนานิสิต 20 – 22 ชั่วโมง/
            สัปดาห์
</t>
  </si>
  <si>
    <t xml:space="preserve">ระดับที่ 4  ภาระงานสอนและงานพัฒนานิสิต 23 – 25 ชั่วโมง/
            สัปดาห์
</t>
  </si>
  <si>
    <t xml:space="preserve">ระดับที่ 5  ภาระงานสอนและงานพัฒนานิสิต  มากกว่า 25 ชั่วโมง/
            สัปดาห์
</t>
  </si>
  <si>
    <t xml:space="preserve">ระดับที่ 1  ภาระงานวิจัย-งานสร้างสรรค์  5 - 12 ชั่วโมง/สัปดาห์
</t>
  </si>
  <si>
    <t xml:space="preserve">ระดับที่ 2  ภาระงานวิจัย-งานสร้างสรรค์ 13 – 15 ชั่วโมง/สัปดาห์
</t>
  </si>
  <si>
    <t xml:space="preserve">ระดับที่ 3  ภาระงานวิจัย-งานสร้างสรรค์  16 – 18 ชั่วโมง/สัปดาห์
</t>
  </si>
  <si>
    <t xml:space="preserve">ระดับที่ 4  ภาระงานวิจัย-งานสร้างสรรค์ 19 – 21 ชั่วโมง/สัปดาห์
</t>
  </si>
  <si>
    <t xml:space="preserve">ระดับที่ 5  ภาระงานวิจัย-งานสร้างสรรค์มากกว่า 21 ชั่วโมง/สัปดาห์
</t>
  </si>
  <si>
    <t xml:space="preserve">ระดับที่ 1  ภาระงานงานบริการวิชาการ 1 – 4 ชั่วโมง/สัปดาห์
</t>
  </si>
  <si>
    <t xml:space="preserve">ระดับที่ 2  ภาระงานงานบริการวิชาการ 5 – 7 ชั่วโมง/สัปดาห์
</t>
  </si>
  <si>
    <t xml:space="preserve">ระดับที่ 3  ภาระงานงานบริการวิชาการ  8 - 10 ชั่วโมง/สัปดาห์
</t>
  </si>
  <si>
    <t xml:space="preserve">ระดับที่ 4  ภาระงานงานบริการวิชาการ 11 – 13 ชั่วโมง/สัปดาห์
</t>
  </si>
  <si>
    <t xml:space="preserve">ระดับที่ 5  ภาระงานงานบริการวิชาการมากกว่า 13 ชั่วโมง/สัปดาห์
</t>
  </si>
  <si>
    <t>2. พฤติกรรมการปฏิบัติราชการ</t>
  </si>
  <si>
    <t xml:space="preserve">ก. สมรรถนะหลัก
(สำหรับข้าราชการและพนักงานทุกคน)
</t>
  </si>
  <si>
    <t xml:space="preserve">(1) ระดับ
สมรรถนะ
ที่คาดหวัง
</t>
  </si>
  <si>
    <t xml:space="preserve">(2) ระดับ
สมรรถนะ
ที่แสดงออก
</t>
  </si>
  <si>
    <t>ข. สมรรถนะเฉพาะตาม
ลักษณะงานที่ปฏิบัติ
(สำหรับข้าราชการและพนักงานตามตำแหน่งที่รับผิดชอบ ตามที่ ก.บ.ม. กำหนด)</t>
  </si>
  <si>
    <t xml:space="preserve">(3) ระดับ
สมรรถนะ
ที่คาดหวัง
</t>
  </si>
  <si>
    <t xml:space="preserve">(4) ระดับ
สมรรถนะ
ที่แสดงออก
</t>
  </si>
  <si>
    <t>ค. สมรรถนะทางการบริหาร
(สำหรับตำแหน่งประเภทผู้บริหาร
ตามที่ ก.บ.ม. กำหนด)</t>
  </si>
  <si>
    <t>(5) ระดับ
สมรรถนะ
ที่คาดหวัง</t>
  </si>
  <si>
    <t xml:space="preserve">(6) ระดับ
สมรรถนะ
ที่แสดงออก
</t>
  </si>
  <si>
    <t>ก. 1 การมุ่งผลสัมฤทธิ์</t>
  </si>
  <si>
    <t>ข.1 การคิดวิเคราะห์</t>
  </si>
  <si>
    <t>ค.1.สภาวะผู้นำ</t>
  </si>
  <si>
    <t>ก. 2 การบริการที่ดี</t>
  </si>
  <si>
    <t>ข.2 การดำเนินการเชิงรุก</t>
  </si>
  <si>
    <t>ค. 2.วิสัยทัศน์</t>
  </si>
  <si>
    <t>ก. 3 การสั่งสมความเชี่ยวชาญ ในงานอาชีพ</t>
  </si>
  <si>
    <t>ข.3 ความผูกพันที่มีต่อส่วนราชการ</t>
  </si>
  <si>
    <t>ค. 3.การวางกลยุทธ์ภาครัฐ</t>
  </si>
  <si>
    <t>ก. 4 การยึดมั่นในความถูกต้องชอบธรรมและจริยธรรม</t>
  </si>
  <si>
    <t>ข.4 การมองภาพองค์รวม</t>
  </si>
  <si>
    <t>ค. 4.ศักยภาพเพื่อนำการปรับเปลี่ยน</t>
  </si>
  <si>
    <t xml:space="preserve">ก. 5 การทำงานเป็นทีม      </t>
  </si>
  <si>
    <t>ข.5 การใส่ใจและพัฒนาผู้อื่น</t>
  </si>
  <si>
    <t>ค. 5.การสอนงานและการมอบหมายงาน</t>
  </si>
  <si>
    <t>ข.6 ความเข้าใจผู้อื่น</t>
  </si>
  <si>
    <t>ใช้เวลาฝึกหรือทดลอง 4 ชั่วโมง/สัปดาห์</t>
  </si>
  <si>
    <t>ใช้เวลาฝึกหรือทดลอง 5 ชั่วโมง/สัปดาห์</t>
  </si>
  <si>
    <t>รายวิชา Thesis ที่มีชั่วโมงปฏิบัติมากกว่า 5 ชั่วโมง/สัปดาห์</t>
  </si>
  <si>
    <t>รายวิชาปฏิบัติ (นิสิตต่างชาติ) +1 ระดับปริญญาตรี</t>
  </si>
  <si>
    <t>รายวิชาปฏิบัติ (นิสิตไทย) ระดับบัณฑิตศึกษา</t>
  </si>
  <si>
    <t>รายวิชาปฏิบัติ (นิสิตต่างชาติ) +1 ระดับบัณฑิตศึกษา</t>
  </si>
  <si>
    <t>ที่ปรึกษาโครงการปริญญานิพนธ์หลัก</t>
  </si>
  <si>
    <t>ที่ปรึกษาโครงการปริญญานิพนธ์ร่วม</t>
  </si>
  <si>
    <t>ประธานที่ปรึกษาวิทยานิพนธ์ ป.เอก</t>
  </si>
  <si>
    <t>งานวิจัยหรืองานสร้างสรรค์ที่ได้รับทุนภายในคณะ</t>
  </si>
  <si>
    <t>สัดส่วน  50 - 100%</t>
  </si>
  <si>
    <t>สัดส่วน  35 - 49%</t>
  </si>
  <si>
    <t>สัดส่วน  20 - 34%</t>
  </si>
  <si>
    <t>สัดส่วน  11 - 19%</t>
  </si>
  <si>
    <t>สัดส่วน  1 - 10%</t>
  </si>
  <si>
    <t>บทความวิชาการ (Literrature Review)  ระดับนานาชาติ</t>
  </si>
  <si>
    <t>(เป้าหมายของคณะ)  ตัวชี้วัด กพร. สามารถนับผลงานร่วมกับนิสิตได้</t>
  </si>
  <si>
    <t>เป็นผู้ทรงคุณวุฒิพิจารณาบทความทางวิชาการทั้งภายในและภายนอกมหาวิทยาลัย  ระดับนานาชาติ</t>
  </si>
  <si>
    <t>เป็นผู้ทรงคุณวุฒิพิจารณาบทความทางวิชาการทั้งภายในและภายนอกมหาวิทยาลัย  ระดับชาติ</t>
  </si>
  <si>
    <t>เป็นผู้ทรงคุณวุฒิอ่านตำรา พิจารณาผลงานทางวิชาการ
ทั้งภายในและภายนอกมหาวิทยาลัย</t>
  </si>
  <si>
    <t>โครงการบริการวิชาการที่มีแหล่งทุนจากภายนอกมหาวิทยาลัย (หัวหน้า)</t>
  </si>
  <si>
    <t>อาจารย์ผู้รับผิดชอบหลักสูตร</t>
  </si>
  <si>
    <t>อาจารย์ที่ปรึกษาด้านกิจกรรมนิสิต/ หอพัก</t>
  </si>
  <si>
    <t>เป็นกรรมการสอบศิลปนิพนธ์/ ปริญญานิพนธ์/ วิทยานิพนธ์ของหน่วยงานภายนอกมหาวิทยาลัย</t>
  </si>
  <si>
    <t>ทำหน้าที่กองบรรณาธิการของวารสารวิชาการของหน่วยงานทั้งภายในและภายนอกมหาวิทยาลัย</t>
  </si>
  <si>
    <t>จัดทำเอกสารและสื่อประกอบการฝึกอบรม/ เสวนา/ บรรยาย</t>
  </si>
  <si>
    <t>เป็นกรรมการ/ คณะทำงาน หรือคณะอนุกรรมการภายในและภายนอกมหาวิทยาลัย</t>
  </si>
  <si>
    <t xml:space="preserve">จำนวนเครือข่ายความร่วมมือกับหน่วยงานภายนอกในการพัฒนาชุมชน / สังคม และวงวิชาการ  </t>
  </si>
  <si>
    <t>ส่งผลงานเข้าร่วมประกวด + ได้รับรางวัลระดับชาติ</t>
  </si>
  <si>
    <t xml:space="preserve">โครงการ/กิจกรรม ทำนุบำรุงศิลปวัฒนธรรม (ผู้เข้าร่วม)
</t>
  </si>
  <si>
    <t>ส่งผลงานเข้าร่วมประกวด + ได้รับรางวัลระดับนานาชาติ</t>
  </si>
  <si>
    <t>ส่งผลงานเข้าร่วมแสดงในระดับชาติ</t>
  </si>
  <si>
    <t>จำนวนโครงการประชุม/สัมมนาทางวิชาการ 
ด้านศิลปวัฒนธรรม 
(หัวหน้า/กรรมการ/ กรรมการและเลขานุการ)</t>
  </si>
  <si>
    <t>งานคณะกรรมการ/ เลขานุการ/ อนุกรรมการในคณะกรรมการสภามหาวิทยาลัย/ คณะกรรมการส่งเสริมกิจการมหาวิทยาลัย/ สภาวิชาการ/ สภาคณาจารย์</t>
  </si>
  <si>
    <t>อาจารย์ได้รับการสนับสนุนไปแลกเปลี่ยนความรู้ /ประสบการณ์/ งานวิจัย/ งานสร้างสรรค์ ทั้งในและต่างประเทศ</t>
  </si>
  <si>
    <t>รายละเอียดตามตารางเอกสารการประเมินภาระงาน งานวิจัย/ งานวิจัยสร้างสรรค์</t>
  </si>
  <si>
    <t>รายละเอียดตามตารางเอกสารการประเมินภาระงาน งานบริการวิชาการ</t>
  </si>
  <si>
    <t>รายละเอียดตามตารางเอกสารการประเมิน ภาระงาน งานทำนุบำรุงศิลปะและวัฒนธรรม</t>
  </si>
  <si>
    <t>รายละเอียดตามตารางเอกสารการประเมินภาระงาน งานอื่นๆ 
   (การพัฒนาตนเอง ประกัน กพร. EdPEx)</t>
  </si>
  <si>
    <t>เผยแพร่ผลงานสร้างสรรค์ในงานนิทรรศการระดับจังหวัด</t>
  </si>
  <si>
    <t>เผยแพร่ผลงานสร้างสรรค์ในงานนิทรรศการระดับสถาบัน</t>
  </si>
  <si>
    <t>เผยแพร่ผลงานสร้างสรรค์ในงานนิทรรศการระดับชาติ</t>
  </si>
  <si>
    <t>เผยแพร่ผลงานสร้างสรรค์ในงานนิทรรศการระดับนานาชาติ</t>
  </si>
  <si>
    <t>โครงการบริการวิชาการที่มีแหล่งทุนจากภายนอกมหาวิทยาลัย (เข้าร่วม)</t>
  </si>
  <si>
    <t xml:space="preserve">จำนวนผลงานด้านศิลปวัฒนธรรมที่สร้างความโดดเด่นระดับนานาชาติ </t>
  </si>
  <si>
    <t>การฝึกงานให้แก่บุคคลภายนอกหน่วยงานใช้เวลาฝึก 3-6 ชั่วโมง/สัปดาห์ หรือไม่น้อยกว่า 45 ชั่วโมงตลอด 1 ภาคการศึกษาปกติ</t>
  </si>
  <si>
    <t>แผ่นพับ 
(ให้ 0.5 คะแนนต่อเรื่อง สูงสุดไม่เกิน 4 คะแนน)</t>
  </si>
  <si>
    <t>ได้รับรางวัลยกย่องเชิดชูเกียรติจากหน่วยงานภายในและภายนอกมหาวิทยาลัย</t>
  </si>
  <si>
    <t>จำนวนนิสิตไม่เกิน 150 คน</t>
  </si>
  <si>
    <t>จำนวนนิสิตเกิน 150 คน</t>
  </si>
  <si>
    <t>รายวิชาศึกษาปัญหาพิเศษ (รายวิชาโครงการก่อน Thesis)</t>
  </si>
  <si>
    <r>
      <t xml:space="preserve">สิ่งประดิษฐ์/ นวัตกรรม/ ผลงานอื่นๆ ในลักษณะเดียวกัน 
</t>
    </r>
    <r>
      <rPr>
        <b/>
        <sz val="12"/>
        <color rgb="FFFF0000"/>
        <rFont val="TH Sarabun New"/>
        <family val="2"/>
      </rPr>
      <t>นวัตกรรม</t>
    </r>
    <r>
      <rPr>
        <sz val="12"/>
        <rFont val="TH Sarabun New"/>
        <family val="2"/>
      </rPr>
      <t xml:space="preserve">  หมายถึง  ผลงานที่เกิดจากความคิด การปฏิบัติ หรือสิ่งประดิษฐ์ใหม่ ๆ ที่ยังไม่เคยมีใช้มาก่อน หรือเป็นการพัฒนาดัดแปลงมาจากของเดิมที่มีอยู่แล้ว ให้ทันสมัยและใช้ได้ผลดียิ่งขึ้น  เมื่อนำนวัตกรรมมาใช้จะช่วยให้ การทำงานนั้นได้ผลดีมีประสิทธิภาพและประสิทธิผลสูงกว่าเดิม  ทั้งยังช่วยประหยัดเวลาและแรงงานได้ด้วย ซึ่งอาจจะเป็นสิ่งประดิษฐ์ หรือชุดความรู้ก็ได้ 
</t>
    </r>
    <r>
      <rPr>
        <b/>
        <sz val="12"/>
        <color rgb="FFFF0000"/>
        <rFont val="TH Sarabun New"/>
        <family val="2"/>
      </rPr>
      <t>สิ่งประดิษฐ์ทางวัฒนธรรม</t>
    </r>
    <r>
      <rPr>
        <sz val="12"/>
        <rFont val="TH Sarabun New"/>
        <family val="2"/>
      </rPr>
      <t xml:space="preserve"> เป็นชุดพฤติกรรมทางสังคมที่เป็นประโยชน์อย่างนวัตกรรมที่บุคคลรับมาและส่งต่อให้ผู้อื่น สิ่งประดิษฐ์มักเป็นองค์ประกอบสำคัญของความคิดสร้างสรรค์ทางศิลปะและการออกแบบ</t>
    </r>
  </si>
  <si>
    <t>เล่ม</t>
  </si>
  <si>
    <t>รายวิชา Thesis ที่มีชั่วโมงปฏิบัติมากกว่า 
5 ชั่วโมง/สัปดาห์</t>
  </si>
  <si>
    <t>งานวิจัยหรืองานสร้างสรรค์ที่ได้รับทุนร่วมนิสิต 
ที่ปรึกษา</t>
  </si>
  <si>
    <t>กรอบภาระงาน ด้านการสอนและพัฒนานิสิต 16 ชั่วโมงทำการ</t>
  </si>
  <si>
    <r>
      <t xml:space="preserve">งานสอน </t>
    </r>
    <r>
      <rPr>
        <sz val="22"/>
        <color rgb="FFFF0000"/>
        <rFont val="TH Sarabun New"/>
        <family val="2"/>
      </rPr>
      <t>(ไม่น้อยกว่า 2 รายวิชาๆ ละ 3 นก. รวม 6 นก.)</t>
    </r>
  </si>
  <si>
    <r>
      <t xml:space="preserve">รายวิชาปฏิบัติ (นิสิตไทย) ระดับปริญญาตรี  </t>
    </r>
    <r>
      <rPr>
        <b/>
        <sz val="18"/>
        <color rgb="FFFF0000"/>
        <rFont val="TH Sarabun New"/>
        <family val="2"/>
      </rPr>
      <t>(ให้นับรวมชั่วโมงทฤษฎีและปฏิบัติตามตารางสอน)</t>
    </r>
  </si>
  <si>
    <r>
      <t xml:space="preserve">นิเทศนิสิตฝึกงาน  
</t>
    </r>
    <r>
      <rPr>
        <b/>
        <i/>
        <sz val="18"/>
        <color rgb="FFFF0000"/>
        <rFont val="TH Sarabun New"/>
        <family val="2"/>
      </rPr>
      <t>(1 วันคิดให้ 8 ชั่วโมงตามคำสั่งปฏิบัติงาน)</t>
    </r>
  </si>
  <si>
    <r>
      <t xml:space="preserve">อาจารย์ผู้ควบคุมโครงการ/ กิจกรรมพัฒนานิสิตปฏิบัติภาคสนามนอกสถานที่  
(ไม่นับรวมโครงกร/กิจกรรมในรายวิชา)
</t>
    </r>
    <r>
      <rPr>
        <b/>
        <i/>
        <sz val="18"/>
        <color rgb="FFFF0000"/>
        <rFont val="TH Sarabun New"/>
        <family val="2"/>
      </rPr>
      <t>(ใช้เวลาดำเนินการ 1 วัน ตามคำสั่งปฏิบัติงาน)</t>
    </r>
  </si>
  <si>
    <r>
      <t xml:space="preserve">งานวิจัยหรืองานสร้างสรรค์ที่ใช้ทุนส่วนตัว
</t>
    </r>
    <r>
      <rPr>
        <b/>
        <i/>
        <sz val="18"/>
        <color rgb="FFFF0000"/>
        <rFont val="TH Sarabun New"/>
        <family val="2"/>
      </rPr>
      <t>(มีการเผยแพร่ตามเกณฑ์)</t>
    </r>
  </si>
  <si>
    <t>ผู้ประกอบการ</t>
  </si>
  <si>
    <r>
      <t xml:space="preserve">ที่ปรึกษาหน่วยงานขอรัฐ/ เอกชน/ ท้องถิ่น  </t>
    </r>
    <r>
      <rPr>
        <i/>
        <sz val="18"/>
        <color rgb="FFFF0000"/>
        <rFont val="TH Sarabun New"/>
        <family val="2"/>
      </rPr>
      <t xml:space="preserve">(ต่อเนื่อง) </t>
    </r>
  </si>
  <si>
    <r>
      <t xml:space="preserve">ที่ปรึกษาหน่วยงานขอรัฐ/ เอกชน/ ท้องถิ่น </t>
    </r>
    <r>
      <rPr>
        <i/>
        <sz val="18"/>
        <color rgb="FFFF0000"/>
        <rFont val="TH Sarabun New"/>
        <family val="2"/>
      </rPr>
      <t xml:space="preserve">(ไม่ต่อเนื่อง) </t>
    </r>
  </si>
  <si>
    <r>
      <t xml:space="preserve">Review paper ระดับชาติ 
</t>
    </r>
    <r>
      <rPr>
        <i/>
        <sz val="18"/>
        <color rgb="FFFF0000"/>
        <rFont val="TH Sarabun New"/>
        <family val="2"/>
      </rPr>
      <t>(อ่านผลงานอาจารย์ 3/ผลงานทางวิชาการ)</t>
    </r>
  </si>
  <si>
    <r>
      <t xml:space="preserve">ผู้พิจารณาผลงานสร้างสรรค์  
</t>
    </r>
    <r>
      <rPr>
        <i/>
        <sz val="18"/>
        <color rgb="FFFF0000"/>
        <rFont val="TH Sarabun New"/>
        <family val="2"/>
      </rPr>
      <t>(กรรมการประกวด/ผู้ทรงคุณวุฒิ)</t>
    </r>
  </si>
  <si>
    <r>
      <t>จำนวนผู้ประกอบการในภาคธุรกิจและอุตสาหกรรม
ที่</t>
    </r>
    <r>
      <rPr>
        <u/>
        <sz val="18"/>
        <color theme="1"/>
        <rFont val="TH Sarabun New"/>
        <family val="2"/>
      </rPr>
      <t>ได้รับการพัฒนา</t>
    </r>
    <r>
      <rPr>
        <sz val="18"/>
        <color theme="1"/>
        <rFont val="TH Sarabun New"/>
        <family val="2"/>
      </rPr>
      <t xml:space="preserve">ก่อให้เกิดความเข้มแข็ง </t>
    </r>
  </si>
  <si>
    <r>
      <t>จำนวนงานวิจัย นวัตกรรม หรือเทคโนโลยีที่ถูกนำไป</t>
    </r>
    <r>
      <rPr>
        <u/>
        <sz val="18"/>
        <color theme="1"/>
        <rFont val="TH Sarabun New"/>
        <family val="2"/>
      </rPr>
      <t xml:space="preserve">ถ่ายทอดองค์ความรู้แก่ภาคธุรกิจ/ภาคอุตสาหกรรม </t>
    </r>
  </si>
  <si>
    <t>ครั้ง/
หลักสูตร</t>
  </si>
  <si>
    <r>
      <rPr>
        <sz val="18"/>
        <color rgb="FFFF0000"/>
        <rFont val="TH Sarabun New"/>
        <family val="2"/>
      </rPr>
      <t>ส่งผลงาน/ การแสดง</t>
    </r>
    <r>
      <rPr>
        <sz val="18"/>
        <color theme="1"/>
        <rFont val="TH Sarabun New"/>
        <family val="2"/>
      </rPr>
      <t xml:space="preserve"> เข้าร่วมแสดงในระดับสถาบัน</t>
    </r>
  </si>
  <si>
    <r>
      <rPr>
        <sz val="18"/>
        <color rgb="FFFF0000"/>
        <rFont val="TH Sarabun New"/>
        <family val="2"/>
      </rPr>
      <t>ส่งผลงาน/ การแสดง</t>
    </r>
    <r>
      <rPr>
        <sz val="18"/>
        <color theme="1"/>
        <rFont val="TH Sarabun New"/>
        <family val="2"/>
      </rPr>
      <t xml:space="preserve"> เข้าร่วมแสดงในระดับจังหวัด</t>
    </r>
  </si>
  <si>
    <r>
      <rPr>
        <sz val="18"/>
        <color rgb="FFFF0000"/>
        <rFont val="TH Sarabun New"/>
        <family val="2"/>
      </rPr>
      <t>ส่งผลงาน/ การแสดง</t>
    </r>
    <r>
      <rPr>
        <sz val="18"/>
        <color theme="1"/>
        <rFont val="TH Sarabun New"/>
        <family val="2"/>
      </rPr>
      <t xml:space="preserve"> เข้าร่วมแสดงในระดับนานาชาติ</t>
    </r>
  </si>
  <si>
    <r>
      <rPr>
        <sz val="18"/>
        <color rgb="FFFF0000"/>
        <rFont val="TH Sarabun New"/>
        <family val="2"/>
      </rPr>
      <t>ส่งผลงาน/ การแสดง</t>
    </r>
    <r>
      <rPr>
        <sz val="18"/>
        <color theme="1"/>
        <rFont val="TH Sarabun New"/>
        <family val="2"/>
      </rPr>
      <t xml:space="preserve"> เข้าร่วมประกวด ระดับชาติ</t>
    </r>
  </si>
  <si>
    <r>
      <rPr>
        <sz val="18"/>
        <color rgb="FFFF0000"/>
        <rFont val="TH Sarabun New"/>
        <family val="2"/>
      </rPr>
      <t>ส่งผลงาน/ การแสดง</t>
    </r>
    <r>
      <rPr>
        <sz val="18"/>
        <color theme="1"/>
        <rFont val="TH Sarabun New"/>
        <family val="2"/>
      </rPr>
      <t xml:space="preserve"> เข้าร่วมประกวด  ระดับนานาชาติ</t>
    </r>
  </si>
  <si>
    <t>กรอบภาระงาน งานทำนุบำรุงศิลปะและวัฒนธรรม  2 ชั่วโมงทำการ</t>
  </si>
  <si>
    <r>
      <t xml:space="preserve">มีการตีพิมพ์บทความวิจัย-สร้างสรรค์ในฐานข้อมูลนานาชาติ ISI  </t>
    </r>
    <r>
      <rPr>
        <sz val="18"/>
        <color rgb="FFFF0000"/>
        <rFont val="TH Sarabun New"/>
        <family val="2"/>
      </rPr>
      <t>(ไม่นับรวมผลงานที่ตีพิมพ์ร่วมกับนิสิต)</t>
    </r>
  </si>
  <si>
    <r>
      <t xml:space="preserve">มีการตีพิมพ์บทความวิจัย-สร้างสรรค์ในฐานข้อมูลนานาชาติ SCOPUS  </t>
    </r>
    <r>
      <rPr>
        <sz val="18"/>
        <color rgb="FFFF0000"/>
        <rFont val="TH Sarabun New"/>
        <family val="2"/>
      </rPr>
      <t>(ไม่นับรวมผลงานที่ตีพิมพ์ร่วมกับนิสิต)</t>
    </r>
  </si>
  <si>
    <r>
      <t>ผลงานอื่นๆ เช่น นวัตกรรม สิทธิบัตร หรือสิ่งประดิษฐ์ หรือ</t>
    </r>
    <r>
      <rPr>
        <sz val="18"/>
        <color rgb="FFFF0000"/>
        <rFont val="TH Sarabun New"/>
        <family val="2"/>
      </rPr>
      <t>รางวัลที่สร้างชื่อเสียง</t>
    </r>
    <r>
      <rPr>
        <sz val="18"/>
        <color theme="1"/>
        <rFont val="TH Sarabun New"/>
        <family val="2"/>
      </rPr>
      <t xml:space="preserve">/ สร้างมูลค่าเพิ่มที่เกิดจากความร่วมมือกับหน่วยงานภายนอกในประเทศ </t>
    </r>
  </si>
  <si>
    <r>
      <t xml:space="preserve">    </t>
    </r>
    <r>
      <rPr>
        <b/>
        <u/>
        <sz val="20"/>
        <color rgb="FF000000"/>
        <rFont val="TH Sarabun New"/>
        <family val="2"/>
      </rPr>
      <t>สำหรับคณาจารย์</t>
    </r>
  </si>
  <si>
    <r>
      <t>1.</t>
    </r>
    <r>
      <rPr>
        <b/>
        <sz val="16"/>
        <color theme="1"/>
        <rFont val="TH Sarabun New"/>
        <family val="2"/>
      </rPr>
      <t>ภาระงานสอนและงานพัฒนานิสิต</t>
    </r>
  </si>
  <si>
    <r>
      <t>2.</t>
    </r>
    <r>
      <rPr>
        <b/>
        <sz val="16"/>
        <color theme="1"/>
        <rFont val="TH Sarabun New"/>
        <family val="2"/>
      </rPr>
      <t>ภาระงาน งานวิจัย/ งานวิจัยสร้างสรรค์</t>
    </r>
  </si>
  <si>
    <r>
      <t>3.</t>
    </r>
    <r>
      <rPr>
        <b/>
        <sz val="16"/>
        <color theme="1"/>
        <rFont val="TH Sarabun New"/>
        <family val="2"/>
      </rPr>
      <t>ภาระงาน งานบริการวิชาการ</t>
    </r>
  </si>
  <si>
    <r>
      <t>4.</t>
    </r>
    <r>
      <rPr>
        <b/>
        <sz val="16"/>
        <color theme="1"/>
        <rFont val="TH Sarabun New"/>
        <family val="2"/>
      </rPr>
      <t>ภาระงาน งานทำนุบำรุงศิลปะและวัฒนธรรม</t>
    </r>
  </si>
  <si>
    <r>
      <t>5.</t>
    </r>
    <r>
      <rPr>
        <b/>
        <sz val="16"/>
        <color theme="1"/>
        <rFont val="TH Sarabun New"/>
        <family val="2"/>
      </rPr>
      <t>ภาระงาน งานอื่นๆ (การพัฒนาตนเอง ประกัน กพร. EdPEx)</t>
    </r>
  </si>
  <si>
    <r>
      <t xml:space="preserve">    </t>
    </r>
    <r>
      <rPr>
        <b/>
        <u/>
        <sz val="20"/>
        <color rgb="FF000000"/>
        <rFont val="TH Sarabun New"/>
        <family val="2"/>
      </rPr>
      <t>สำหรับผู้บริหาร</t>
    </r>
  </si>
  <si>
    <t>หน่วย
ภาระงานรวม</t>
  </si>
  <si>
    <t>รวมคะแนนภาระงานสอน</t>
  </si>
  <si>
    <t>รวมคะแนนภาระงานด้านการสอนและพัฒนานิสิต</t>
  </si>
  <si>
    <t>สัดส่วนภาระงาน/ภาคการศึกษาที่ได้</t>
  </si>
  <si>
    <r>
      <t>ชื่อผู้รับการประเมิน</t>
    </r>
    <r>
      <rPr>
        <sz val="16"/>
        <color indexed="8"/>
        <rFont val="TH SarabunPSK"/>
        <family val="2"/>
      </rPr>
      <t xml:space="preserve">.................................................................…………………. </t>
    </r>
    <r>
      <rPr>
        <b/>
        <sz val="16"/>
        <color indexed="8"/>
        <rFont val="TH SarabunPSK"/>
        <family val="2"/>
      </rPr>
      <t xml:space="preserve">ตำแหน่ง/ระดับ  </t>
    </r>
    <r>
      <rPr>
        <sz val="16"/>
        <color indexed="8"/>
        <rFont val="TH SarabunPSK"/>
        <family val="2"/>
      </rPr>
      <t xml:space="preserve">............................................……  </t>
    </r>
    <r>
      <rPr>
        <b/>
        <sz val="16"/>
        <color indexed="8"/>
        <rFont val="TH SarabunPSK"/>
        <family val="2"/>
      </rPr>
      <t xml:space="preserve">สังกัด  </t>
    </r>
    <r>
      <rPr>
        <sz val="16"/>
        <color indexed="8"/>
        <rFont val="TH SarabunPSK"/>
        <family val="2"/>
      </rPr>
      <t>………………………….......................................</t>
    </r>
  </si>
  <si>
    <r>
      <t>ชื่อผู้บังคับบัญชา/ผู้ประเมิน</t>
    </r>
    <r>
      <rPr>
        <sz val="16"/>
        <color indexed="8"/>
        <rFont val="TH SarabunPSK"/>
        <family val="2"/>
      </rPr>
      <t xml:space="preserve">   ….................................................………………………...................</t>
    </r>
    <r>
      <rPr>
        <b/>
        <sz val="16"/>
        <color indexed="8"/>
        <rFont val="TH SarabunPSK"/>
        <family val="2"/>
      </rPr>
      <t xml:space="preserve">  ตำแหน่ง/ระดับ      </t>
    </r>
    <r>
      <rPr>
        <sz val="16"/>
        <color indexed="8"/>
        <rFont val="TH SarabunPSK"/>
        <family val="2"/>
      </rPr>
      <t>…..................................…….............................…………</t>
    </r>
  </si>
  <si>
    <r>
      <t xml:space="preserve">ประเมิน  </t>
    </r>
    <r>
      <rPr>
        <b/>
        <sz val="16"/>
        <color theme="1"/>
        <rFont val="Wingdings"/>
        <charset val="2"/>
      </rPr>
      <t>¨</t>
    </r>
    <r>
      <rPr>
        <b/>
        <sz val="17.600000000000001"/>
        <color theme="1"/>
        <rFont val="TH SarabunPSK"/>
        <family val="2"/>
      </rPr>
      <t xml:space="preserve"> </t>
    </r>
    <r>
      <rPr>
        <b/>
        <sz val="16"/>
        <color theme="1"/>
        <rFont val="TH SarabunPSK"/>
        <family val="2"/>
      </rPr>
      <t xml:space="preserve">รอบที่ 1 วันที่ 1 กันยายน พ.ศ. 2566 ถึง วันที่ 28 กุมภาพันธ์ พ.ศ. 2567  </t>
    </r>
    <r>
      <rPr>
        <b/>
        <sz val="16"/>
        <color theme="1"/>
        <rFont val="Wingdings"/>
        <charset val="2"/>
      </rPr>
      <t>¨</t>
    </r>
    <r>
      <rPr>
        <b/>
        <sz val="16"/>
        <color theme="1"/>
        <rFont val="TH SarabunPSK"/>
        <family val="2"/>
      </rPr>
      <t xml:space="preserve"> รอบที่ 2 วันที่ 1 มีนาคม  พ.ศ. 2567  ถึง วันที่ 31 สิงหาคม พ.ศ. 2567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</si>
</sst>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2">
    <font>
      <sz val="11"/>
      <color theme="1"/>
      <name val="Calibri"/>
      <family val="2"/>
      <scheme val="minor"/>
    </font>
    <font>
      <b/>
      <sz val="16"/>
      <color rgb="FF000000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8"/>
      <color theme="1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20"/>
      <color theme="1"/>
      <name val="TH SarabunPSK"/>
      <family val="2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sz val="18"/>
      <name val="TH Sarabun New"/>
      <family val="2"/>
    </font>
    <font>
      <sz val="12"/>
      <name val="TH Sarabun New"/>
      <family val="2"/>
    </font>
    <font>
      <b/>
      <sz val="12"/>
      <color rgb="FFFF0000"/>
      <name val="TH Sarabun New"/>
      <family val="2"/>
    </font>
    <font>
      <b/>
      <sz val="22"/>
      <name val="TH Sarabun New"/>
      <family val="2"/>
    </font>
    <font>
      <b/>
      <sz val="18"/>
      <name val="TH Sarabun New"/>
      <family val="2"/>
    </font>
    <font>
      <sz val="11"/>
      <color theme="1"/>
      <name val="TH Sarabun New"/>
      <family val="2"/>
    </font>
    <font>
      <b/>
      <sz val="22"/>
      <color rgb="FFFF0000"/>
      <name val="TH Sarabun New"/>
      <family val="2"/>
    </font>
    <font>
      <sz val="22"/>
      <color rgb="FFFF0000"/>
      <name val="TH Sarabun New"/>
      <family val="2"/>
    </font>
    <font>
      <sz val="18"/>
      <color theme="1"/>
      <name val="TH Sarabun New"/>
      <family val="2"/>
    </font>
    <font>
      <b/>
      <sz val="18"/>
      <color rgb="FFFF0000"/>
      <name val="TH Sarabun New"/>
      <family val="2"/>
    </font>
    <font>
      <b/>
      <sz val="18"/>
      <color theme="1"/>
      <name val="TH Sarabun New"/>
      <family val="2"/>
    </font>
    <font>
      <b/>
      <i/>
      <sz val="18"/>
      <color rgb="FFFF0000"/>
      <name val="TH Sarabun New"/>
      <family val="2"/>
    </font>
    <font>
      <b/>
      <sz val="20"/>
      <name val="TH Sarabun New"/>
      <family val="2"/>
    </font>
    <font>
      <sz val="20"/>
      <name val="TH Sarabun New"/>
      <family val="2"/>
    </font>
    <font>
      <sz val="18"/>
      <color rgb="FFFF0000"/>
      <name val="TH Sarabun New"/>
      <family val="2"/>
    </font>
    <font>
      <b/>
      <sz val="24"/>
      <color theme="1"/>
      <name val="TH Sarabun New"/>
      <family val="2"/>
    </font>
    <font>
      <sz val="24"/>
      <color theme="1"/>
      <name val="TH Sarabun New"/>
      <family val="2"/>
    </font>
    <font>
      <sz val="24"/>
      <color rgb="FF003366"/>
      <name val="TH Sarabun New"/>
      <family val="2"/>
    </font>
    <font>
      <sz val="18"/>
      <color rgb="FF003366"/>
      <name val="TH Sarabun New"/>
      <family val="2"/>
    </font>
    <font>
      <i/>
      <sz val="18"/>
      <color rgb="FFFF0000"/>
      <name val="TH Sarabun New"/>
      <family val="2"/>
    </font>
    <font>
      <sz val="22"/>
      <color theme="1"/>
      <name val="TH Sarabun New"/>
      <family val="2"/>
    </font>
    <font>
      <sz val="22"/>
      <color rgb="FF003366"/>
      <name val="TH Sarabun New"/>
      <family val="2"/>
    </font>
    <font>
      <u/>
      <sz val="18"/>
      <color theme="1"/>
      <name val="TH Sarabun New"/>
      <family val="2"/>
    </font>
    <font>
      <b/>
      <sz val="18"/>
      <color rgb="FF003366"/>
      <name val="TH Sarabun New"/>
      <family val="2"/>
    </font>
    <font>
      <b/>
      <sz val="20"/>
      <color theme="1"/>
      <name val="TH Sarabun New"/>
      <family val="2"/>
    </font>
    <font>
      <sz val="16"/>
      <color theme="1"/>
      <name val="TH Sarabun New"/>
      <family val="2"/>
    </font>
    <font>
      <sz val="20"/>
      <color theme="1"/>
      <name val="TH Sarabun New"/>
      <family val="2"/>
    </font>
    <font>
      <sz val="11"/>
      <color rgb="FFFF0000"/>
      <name val="TH Sarabun New"/>
      <family val="2"/>
    </font>
    <font>
      <b/>
      <sz val="19"/>
      <name val="TH Sarabun New"/>
      <family val="2"/>
    </font>
    <font>
      <b/>
      <sz val="22"/>
      <color theme="1"/>
      <name val="TH Sarabun New"/>
      <family val="2"/>
    </font>
    <font>
      <b/>
      <sz val="26"/>
      <color theme="1"/>
      <name val="TH Sarabun New"/>
      <family val="2"/>
    </font>
    <font>
      <b/>
      <sz val="20"/>
      <color rgb="FF000000"/>
      <name val="TH Sarabun New"/>
      <family val="2"/>
    </font>
    <font>
      <b/>
      <u/>
      <sz val="20"/>
      <color rgb="FF000000"/>
      <name val="TH Sarabun New"/>
      <family val="2"/>
    </font>
    <font>
      <b/>
      <sz val="5"/>
      <color rgb="FF000000"/>
      <name val="TH Sarabun New"/>
      <family val="2"/>
    </font>
    <font>
      <b/>
      <sz val="16"/>
      <color rgb="FF000000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b/>
      <sz val="18"/>
      <color rgb="FF000000"/>
      <name val="TH Sarabun New"/>
      <family val="2"/>
    </font>
    <font>
      <b/>
      <sz val="16"/>
      <color theme="1"/>
      <name val="Wingdings"/>
      <charset val="2"/>
    </font>
    <font>
      <b/>
      <sz val="17.600000000000001"/>
      <color theme="1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269">
    <xf numFmtId="0" fontId="0" fillId="0" borderId="0" xfId="0"/>
    <xf numFmtId="0" fontId="7" fillId="0" borderId="0" xfId="1" applyFont="1" applyAlignment="1" applyProtection="1">
      <alignment horizontal="center" vertical="center"/>
      <protection locked="0"/>
    </xf>
    <xf numFmtId="0" fontId="2" fillId="9" borderId="20" xfId="1" applyFont="1" applyFill="1" applyBorder="1" applyAlignment="1" applyProtection="1">
      <alignment horizontal="center" vertical="center" wrapText="1"/>
      <protection locked="0"/>
    </xf>
    <xf numFmtId="0" fontId="2" fillId="9" borderId="1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8" fillId="0" borderId="0" xfId="1" applyFont="1" applyBorder="1" applyAlignment="1" applyProtection="1">
      <alignment horizontal="right" vertical="center" wrapText="1"/>
      <protection locked="0"/>
    </xf>
    <xf numFmtId="0" fontId="2" fillId="0" borderId="0" xfId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2" fillId="9" borderId="21" xfId="1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Protection="1">
      <protection locked="0"/>
    </xf>
    <xf numFmtId="0" fontId="8" fillId="0" borderId="24" xfId="1" applyFont="1" applyBorder="1" applyAlignment="1" applyProtection="1">
      <alignment horizontal="left" vertical="top" wrapText="1"/>
    </xf>
    <xf numFmtId="0" fontId="8" fillId="0" borderId="1" xfId="1" applyFont="1" applyBorder="1" applyAlignment="1" applyProtection="1">
      <alignment horizontal="left" vertical="top" wrapText="1"/>
    </xf>
    <xf numFmtId="0" fontId="10" fillId="0" borderId="25" xfId="1" applyFont="1" applyBorder="1" applyProtection="1"/>
    <xf numFmtId="0" fontId="8" fillId="0" borderId="1" xfId="1" applyFont="1" applyBorder="1" applyAlignment="1" applyProtection="1">
      <alignment vertical="top" wrapText="1"/>
    </xf>
    <xf numFmtId="0" fontId="10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vertical="top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Protection="1">
      <protection locked="0"/>
    </xf>
    <xf numFmtId="0" fontId="8" fillId="0" borderId="29" xfId="0" applyFont="1" applyBorder="1" applyAlignment="1" applyProtection="1">
      <alignment vertical="center" wrapText="1"/>
      <protection locked="0"/>
    </xf>
    <xf numFmtId="0" fontId="8" fillId="0" borderId="29" xfId="0" applyFont="1" applyBorder="1" applyProtection="1">
      <protection locked="0"/>
    </xf>
    <xf numFmtId="0" fontId="15" fillId="3" borderId="0" xfId="0" applyFont="1" applyFill="1" applyAlignment="1" applyProtection="1">
      <alignment vertical="top"/>
      <protection locked="0"/>
    </xf>
    <xf numFmtId="0" fontId="12" fillId="3" borderId="0" xfId="0" applyNumberFormat="1" applyFont="1" applyFill="1" applyAlignment="1" applyProtection="1">
      <alignment horizontal="center" vertical="top"/>
      <protection locked="0"/>
    </xf>
    <xf numFmtId="0" fontId="12" fillId="3" borderId="0" xfId="0" applyFont="1" applyFill="1" applyAlignment="1" applyProtection="1">
      <alignment horizontal="center" vertical="top"/>
      <protection locked="0"/>
    </xf>
    <xf numFmtId="0" fontId="12" fillId="0" borderId="0" xfId="0" applyFont="1" applyAlignment="1" applyProtection="1">
      <alignment vertical="top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1" xfId="0" applyNumberFormat="1" applyFont="1" applyBorder="1" applyAlignment="1" applyProtection="1">
      <alignment horizontal="center" textRotation="90" wrapText="1"/>
      <protection locked="0"/>
    </xf>
    <xf numFmtId="0" fontId="16" fillId="4" borderId="1" xfId="0" applyFont="1" applyFill="1" applyBorder="1" applyAlignment="1" applyProtection="1">
      <alignment horizontal="center" textRotation="90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vertical="top"/>
    </xf>
    <xf numFmtId="0" fontId="18" fillId="0" borderId="1" xfId="0" applyFont="1" applyBorder="1" applyAlignment="1" applyProtection="1">
      <alignment horizontal="left" vertical="top"/>
      <protection locked="0"/>
    </xf>
    <xf numFmtId="0" fontId="16" fillId="0" borderId="1" xfId="0" applyNumberFormat="1" applyFont="1" applyBorder="1" applyAlignment="1" applyProtection="1">
      <alignment horizontal="center" vertical="top"/>
      <protection locked="0"/>
    </xf>
    <xf numFmtId="0" fontId="16" fillId="4" borderId="1" xfId="0" applyFont="1" applyFill="1" applyBorder="1" applyAlignment="1" applyProtection="1">
      <alignment horizontal="center" vertical="top" wrapText="1"/>
      <protection locked="0"/>
    </xf>
    <xf numFmtId="0" fontId="16" fillId="0" borderId="1" xfId="0" applyFont="1" applyBorder="1" applyAlignment="1" applyProtection="1">
      <alignment horizontal="center" vertical="top" wrapText="1"/>
      <protection locked="0"/>
    </xf>
    <xf numFmtId="0" fontId="16" fillId="6" borderId="1" xfId="0" applyFont="1" applyFill="1" applyBorder="1" applyAlignment="1" applyProtection="1">
      <alignment vertical="top" wrapText="1"/>
    </xf>
    <xf numFmtId="0" fontId="16" fillId="6" borderId="1" xfId="0" applyNumberFormat="1" applyFont="1" applyFill="1" applyBorder="1" applyAlignment="1" applyProtection="1">
      <alignment horizontal="center" vertical="top"/>
    </xf>
    <xf numFmtId="0" fontId="12" fillId="6" borderId="1" xfId="0" applyFont="1" applyFill="1" applyBorder="1" applyAlignment="1" applyProtection="1">
      <alignment horizontal="center" vertical="top"/>
    </xf>
    <xf numFmtId="0" fontId="12" fillId="6" borderId="1" xfId="0" applyFont="1" applyFill="1" applyBorder="1" applyAlignment="1" applyProtection="1">
      <alignment horizontal="center" vertical="top"/>
      <protection locked="0"/>
    </xf>
    <xf numFmtId="0" fontId="20" fillId="2" borderId="1" xfId="0" applyFont="1" applyFill="1" applyBorder="1" applyAlignment="1" applyProtection="1">
      <alignment vertical="top" wrapText="1"/>
    </xf>
    <xf numFmtId="0" fontId="20" fillId="2" borderId="1" xfId="0" applyNumberFormat="1" applyFont="1" applyFill="1" applyBorder="1" applyAlignment="1" applyProtection="1">
      <alignment horizontal="center" vertical="top"/>
    </xf>
    <xf numFmtId="0" fontId="20" fillId="2" borderId="1" xfId="0" applyFont="1" applyFill="1" applyBorder="1" applyAlignment="1" applyProtection="1">
      <alignment horizontal="center" vertical="top"/>
    </xf>
    <xf numFmtId="0" fontId="20" fillId="2" borderId="1" xfId="0" applyFont="1" applyFill="1" applyBorder="1" applyAlignment="1" applyProtection="1">
      <alignment horizontal="center" vertical="top"/>
      <protection locked="0"/>
    </xf>
    <xf numFmtId="0" fontId="17" fillId="2" borderId="0" xfId="0" applyFont="1" applyFill="1" applyAlignment="1">
      <alignment vertical="top"/>
    </xf>
    <xf numFmtId="0" fontId="12" fillId="6" borderId="1" xfId="0" applyNumberFormat="1" applyFont="1" applyFill="1" applyBorder="1" applyAlignment="1" applyProtection="1">
      <alignment horizontal="center" vertical="top"/>
    </xf>
    <xf numFmtId="17" fontId="12" fillId="0" borderId="1" xfId="0" applyNumberFormat="1" applyFont="1" applyBorder="1" applyAlignment="1" applyProtection="1">
      <alignment horizontal="left" vertical="top"/>
    </xf>
    <xf numFmtId="0" fontId="12" fillId="0" borderId="1" xfId="0" applyNumberFormat="1" applyFont="1" applyBorder="1" applyAlignment="1" applyProtection="1">
      <alignment horizontal="center" vertical="top"/>
    </xf>
    <xf numFmtId="0" fontId="12" fillId="4" borderId="1" xfId="0" applyFont="1" applyFill="1" applyBorder="1" applyAlignment="1" applyProtection="1">
      <alignment horizontal="center" vertical="top"/>
    </xf>
    <xf numFmtId="0" fontId="12" fillId="0" borderId="1" xfId="0" applyFont="1" applyBorder="1" applyAlignment="1" applyProtection="1">
      <alignment horizontal="center" vertical="top"/>
      <protection locked="0"/>
    </xf>
    <xf numFmtId="0" fontId="16" fillId="6" borderId="1" xfId="0" applyFont="1" applyFill="1" applyBorder="1" applyAlignment="1" applyProtection="1">
      <alignment horizontal="left" vertical="top"/>
    </xf>
    <xf numFmtId="0" fontId="20" fillId="0" borderId="1" xfId="0" applyFont="1" applyBorder="1" applyAlignment="1" applyProtection="1">
      <alignment horizontal="left" vertical="top" wrapText="1"/>
    </xf>
    <xf numFmtId="0" fontId="20" fillId="0" borderId="1" xfId="0" applyNumberFormat="1" applyFont="1" applyBorder="1" applyAlignment="1" applyProtection="1">
      <alignment horizontal="center" vertical="top"/>
    </xf>
    <xf numFmtId="0" fontId="20" fillId="4" borderId="1" xfId="0" applyFont="1" applyFill="1" applyBorder="1" applyAlignment="1" applyProtection="1">
      <alignment horizontal="center" vertical="top"/>
    </xf>
    <xf numFmtId="0" fontId="20" fillId="0" borderId="1" xfId="0" applyFont="1" applyBorder="1" applyAlignment="1" applyProtection="1">
      <alignment horizontal="center" vertical="top"/>
      <protection locked="0"/>
    </xf>
    <xf numFmtId="0" fontId="12" fillId="0" borderId="1" xfId="0" applyFont="1" applyBorder="1" applyAlignment="1" applyProtection="1">
      <alignment horizontal="left" vertical="top" wrapText="1"/>
    </xf>
    <xf numFmtId="0" fontId="22" fillId="6" borderId="1" xfId="0" applyFont="1" applyFill="1" applyBorder="1" applyAlignment="1" applyProtection="1">
      <alignment horizontal="left" vertical="top"/>
    </xf>
    <xf numFmtId="0" fontId="22" fillId="6" borderId="1" xfId="0" applyNumberFormat="1" applyFont="1" applyFill="1" applyBorder="1" applyAlignment="1" applyProtection="1">
      <alignment horizontal="center" vertical="top"/>
    </xf>
    <xf numFmtId="0" fontId="20" fillId="6" borderId="1" xfId="0" applyFont="1" applyFill="1" applyBorder="1" applyAlignment="1" applyProtection="1">
      <alignment horizontal="center" vertical="top"/>
    </xf>
    <xf numFmtId="0" fontId="20" fillId="6" borderId="1" xfId="0" applyFont="1" applyFill="1" applyBorder="1" applyAlignment="1" applyProtection="1">
      <alignment horizontal="center" vertical="top"/>
      <protection locked="0"/>
    </xf>
    <xf numFmtId="0" fontId="20" fillId="2" borderId="1" xfId="0" applyFont="1" applyFill="1" applyBorder="1" applyAlignment="1" applyProtection="1">
      <alignment horizontal="left" vertical="top" wrapText="1"/>
    </xf>
    <xf numFmtId="0" fontId="16" fillId="6" borderId="1" xfId="0" applyFont="1" applyFill="1" applyBorder="1" applyAlignment="1" applyProtection="1">
      <alignment vertical="top"/>
    </xf>
    <xf numFmtId="0" fontId="12" fillId="0" borderId="1" xfId="0" applyFont="1" applyBorder="1" applyAlignment="1" applyProtection="1">
      <alignment vertical="top"/>
    </xf>
    <xf numFmtId="0" fontId="12" fillId="2" borderId="1" xfId="0" applyFont="1" applyFill="1" applyBorder="1" applyAlignment="1" applyProtection="1">
      <alignment horizontal="center" vertical="top"/>
      <protection locked="0"/>
    </xf>
    <xf numFmtId="0" fontId="12" fillId="2" borderId="1" xfId="0" applyFont="1" applyFill="1" applyBorder="1" applyAlignment="1" applyProtection="1">
      <alignment vertical="top"/>
    </xf>
    <xf numFmtId="0" fontId="12" fillId="2" borderId="1" xfId="0" applyNumberFormat="1" applyFont="1" applyFill="1" applyBorder="1" applyAlignment="1" applyProtection="1">
      <alignment horizontal="center" vertical="top"/>
    </xf>
    <xf numFmtId="0" fontId="12" fillId="0" borderId="1" xfId="0" applyFont="1" applyBorder="1" applyAlignment="1" applyProtection="1">
      <alignment vertical="top" wrapText="1"/>
    </xf>
    <xf numFmtId="0" fontId="12" fillId="3" borderId="1" xfId="0" applyNumberFormat="1" applyFont="1" applyFill="1" applyBorder="1" applyAlignment="1" applyProtection="1">
      <alignment horizontal="center" vertical="top"/>
    </xf>
    <xf numFmtId="0" fontId="18" fillId="0" borderId="1" xfId="0" applyFont="1" applyBorder="1" applyAlignment="1" applyProtection="1">
      <alignment vertical="top"/>
    </xf>
    <xf numFmtId="0" fontId="24" fillId="0" borderId="1" xfId="0" applyNumberFormat="1" applyFont="1" applyBorder="1" applyAlignment="1" applyProtection="1">
      <alignment horizontal="center" vertical="top"/>
    </xf>
    <xf numFmtId="0" fontId="25" fillId="4" borderId="1" xfId="0" applyFont="1" applyFill="1" applyBorder="1" applyAlignment="1" applyProtection="1">
      <alignment horizontal="center" vertical="top"/>
    </xf>
    <xf numFmtId="0" fontId="25" fillId="0" borderId="1" xfId="0" applyFont="1" applyBorder="1" applyAlignment="1" applyProtection="1">
      <alignment horizontal="center" vertical="top"/>
      <protection locked="0"/>
    </xf>
    <xf numFmtId="0" fontId="12" fillId="2" borderId="1" xfId="0" applyFont="1" applyFill="1" applyBorder="1" applyAlignment="1" applyProtection="1">
      <alignment vertical="top" wrapText="1"/>
    </xf>
    <xf numFmtId="0" fontId="24" fillId="6" borderId="0" xfId="0" applyFont="1" applyFill="1" applyAlignment="1" applyProtection="1">
      <alignment vertical="top"/>
    </xf>
    <xf numFmtId="0" fontId="24" fillId="0" borderId="1" xfId="0" applyFont="1" applyBorder="1" applyAlignment="1" applyProtection="1">
      <alignment horizontal="center" vertical="top"/>
      <protection locked="0"/>
    </xf>
    <xf numFmtId="164" fontId="24" fillId="0" borderId="1" xfId="0" applyNumberFormat="1" applyFont="1" applyBorder="1" applyAlignment="1" applyProtection="1">
      <alignment horizontal="center" vertical="top"/>
      <protection locked="0"/>
    </xf>
    <xf numFmtId="0" fontId="12" fillId="0" borderId="0" xfId="0" applyNumberFormat="1" applyFont="1" applyAlignment="1" applyProtection="1">
      <alignment horizontal="center" vertical="top"/>
      <protection locked="0"/>
    </xf>
    <xf numFmtId="0" fontId="12" fillId="2" borderId="0" xfId="0" applyFont="1" applyFill="1" applyAlignment="1" applyProtection="1">
      <alignment horizontal="center" vertical="top"/>
      <protection locked="0"/>
    </xf>
    <xf numFmtId="0" fontId="24" fillId="0" borderId="0" xfId="0" applyFont="1" applyAlignment="1" applyProtection="1">
      <alignment horizontal="center" vertical="top"/>
      <protection locked="0"/>
    </xf>
    <xf numFmtId="0" fontId="15" fillId="7" borderId="1" xfId="0" applyFont="1" applyFill="1" applyBorder="1" applyAlignment="1" applyProtection="1">
      <alignment horizontal="center" vertical="top"/>
      <protection locked="0"/>
    </xf>
    <xf numFmtId="0" fontId="16" fillId="0" borderId="1" xfId="0" applyFont="1" applyBorder="1" applyAlignment="1" applyProtection="1">
      <alignment horizontal="center" vertical="top"/>
      <protection locked="0"/>
    </xf>
    <xf numFmtId="0" fontId="16" fillId="0" borderId="1" xfId="0" applyNumberFormat="1" applyFont="1" applyBorder="1" applyAlignment="1" applyProtection="1">
      <alignment horizontal="center" vertical="center" textRotation="90" wrapText="1"/>
      <protection locked="0"/>
    </xf>
    <xf numFmtId="0" fontId="16" fillId="5" borderId="1" xfId="0" applyFont="1" applyFill="1" applyBorder="1" applyAlignment="1" applyProtection="1">
      <alignment horizontal="center" vertical="top" textRotation="90" wrapText="1"/>
      <protection locked="0"/>
    </xf>
    <xf numFmtId="0" fontId="17" fillId="0" borderId="0" xfId="0" applyFont="1"/>
    <xf numFmtId="0" fontId="12" fillId="5" borderId="1" xfId="0" applyFont="1" applyFill="1" applyBorder="1" applyAlignment="1" applyProtection="1">
      <alignment horizontal="center" vertical="top"/>
    </xf>
    <xf numFmtId="0" fontId="26" fillId="0" borderId="1" xfId="0" applyNumberFormat="1" applyFont="1" applyBorder="1" applyAlignment="1" applyProtection="1">
      <alignment horizontal="center" vertical="top" wrapText="1"/>
    </xf>
    <xf numFmtId="0" fontId="15" fillId="6" borderId="0" xfId="0" applyFont="1" applyFill="1" applyAlignment="1" applyProtection="1">
      <alignment vertical="top"/>
    </xf>
    <xf numFmtId="0" fontId="12" fillId="0" borderId="0" xfId="0" applyFont="1" applyProtection="1">
      <protection locked="0"/>
    </xf>
    <xf numFmtId="0" fontId="24" fillId="0" borderId="1" xfId="0" applyFont="1" applyBorder="1" applyAlignment="1" applyProtection="1">
      <alignment horizontal="center"/>
      <protection locked="0"/>
    </xf>
    <xf numFmtId="164" fontId="24" fillId="0" borderId="1" xfId="0" applyNumberFormat="1" applyFont="1" applyBorder="1" applyAlignment="1" applyProtection="1">
      <alignment horizontal="center"/>
      <protection locked="0"/>
    </xf>
    <xf numFmtId="0" fontId="24" fillId="0" borderId="0" xfId="0" applyFont="1" applyAlignment="1" applyProtection="1">
      <alignment horizontal="center"/>
      <protection locked="0"/>
    </xf>
    <xf numFmtId="0" fontId="24" fillId="7" borderId="1" xfId="0" applyFont="1" applyFill="1" applyBorder="1" applyAlignment="1" applyProtection="1">
      <alignment horizontal="center" vertical="top"/>
      <protection locked="0"/>
    </xf>
    <xf numFmtId="0" fontId="27" fillId="8" borderId="0" xfId="0" applyFont="1" applyFill="1" applyAlignment="1" applyProtection="1">
      <alignment vertical="center"/>
      <protection locked="0"/>
    </xf>
    <xf numFmtId="0" fontId="28" fillId="8" borderId="0" xfId="0" applyNumberFormat="1" applyFont="1" applyFill="1" applyAlignment="1" applyProtection="1">
      <alignment horizontal="center" vertical="top"/>
      <protection locked="0"/>
    </xf>
    <xf numFmtId="0" fontId="29" fillId="8" borderId="0" xfId="0" applyFont="1" applyFill="1" applyAlignment="1" applyProtection="1">
      <alignment horizontal="center" vertical="top"/>
      <protection locked="0"/>
    </xf>
    <xf numFmtId="0" fontId="28" fillId="8" borderId="0" xfId="0" applyFont="1" applyFill="1" applyAlignment="1" applyProtection="1">
      <alignment horizontal="center" vertical="top"/>
      <protection locked="0"/>
    </xf>
    <xf numFmtId="0" fontId="28" fillId="8" borderId="0" xfId="0" applyFont="1" applyFill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1" xfId="0" applyNumberFormat="1" applyFont="1" applyBorder="1" applyAlignment="1" applyProtection="1">
      <alignment horizontal="center" textRotation="90" wrapText="1"/>
      <protection locked="0"/>
    </xf>
    <xf numFmtId="0" fontId="20" fillId="0" borderId="0" xfId="0" applyFont="1" applyAlignment="1">
      <alignment vertical="center"/>
    </xf>
    <xf numFmtId="0" fontId="20" fillId="0" borderId="1" xfId="0" applyFont="1" applyBorder="1" applyAlignment="1" applyProtection="1">
      <alignment vertical="top" wrapText="1"/>
    </xf>
    <xf numFmtId="0" fontId="30" fillId="4" borderId="1" xfId="0" applyFont="1" applyFill="1" applyBorder="1" applyAlignment="1" applyProtection="1">
      <alignment horizontal="center" vertical="top"/>
    </xf>
    <xf numFmtId="0" fontId="20" fillId="0" borderId="1" xfId="0" applyFont="1" applyBorder="1" applyAlignment="1" applyProtection="1">
      <alignment vertical="top"/>
    </xf>
    <xf numFmtId="0" fontId="20" fillId="0" borderId="1" xfId="0" applyNumberFormat="1" applyFont="1" applyBorder="1" applyAlignment="1" applyProtection="1">
      <alignment horizontal="center" vertical="top" wrapText="1"/>
    </xf>
    <xf numFmtId="0" fontId="18" fillId="7" borderId="0" xfId="0" applyFont="1" applyFill="1" applyAlignment="1" applyProtection="1">
      <alignment vertical="top"/>
    </xf>
    <xf numFmtId="0" fontId="32" fillId="7" borderId="0" xfId="0" applyNumberFormat="1" applyFont="1" applyFill="1" applyAlignment="1" applyProtection="1">
      <alignment horizontal="center" vertical="top"/>
    </xf>
    <xf numFmtId="0" fontId="33" fillId="7" borderId="0" xfId="0" applyFont="1" applyFill="1" applyAlignment="1" applyProtection="1">
      <alignment horizontal="center" vertical="top"/>
    </xf>
    <xf numFmtId="0" fontId="32" fillId="7" borderId="0" xfId="0" applyFont="1" applyFill="1" applyAlignment="1" applyProtection="1">
      <alignment horizontal="center" vertical="top"/>
      <protection locked="0"/>
    </xf>
    <xf numFmtId="0" fontId="20" fillId="7" borderId="1" xfId="0" applyFont="1" applyFill="1" applyBorder="1" applyAlignment="1" applyProtection="1">
      <alignment horizontal="center" vertical="top"/>
      <protection locked="0"/>
    </xf>
    <xf numFmtId="0" fontId="35" fillId="4" borderId="1" xfId="0" applyFont="1" applyFill="1" applyBorder="1" applyAlignment="1" applyProtection="1">
      <alignment horizontal="center" vertical="top"/>
    </xf>
    <xf numFmtId="0" fontId="22" fillId="0" borderId="1" xfId="0" applyFont="1" applyBorder="1" applyAlignment="1" applyProtection="1">
      <alignment horizontal="center" vertical="top"/>
      <protection locked="0"/>
    </xf>
    <xf numFmtId="0" fontId="20" fillId="0" borderId="0" xfId="0" applyFont="1" applyAlignment="1" applyProtection="1">
      <alignment vertical="top"/>
      <protection locked="0"/>
    </xf>
    <xf numFmtId="0" fontId="20" fillId="0" borderId="0" xfId="0" applyNumberFormat="1" applyFont="1" applyAlignment="1" applyProtection="1">
      <alignment horizontal="center" vertical="top"/>
      <protection locked="0"/>
    </xf>
    <xf numFmtId="0" fontId="30" fillId="2" borderId="0" xfId="0" applyFont="1" applyFill="1" applyAlignment="1" applyProtection="1">
      <alignment horizontal="center" vertical="top"/>
      <protection locked="0"/>
    </xf>
    <xf numFmtId="0" fontId="36" fillId="7" borderId="1" xfId="0" applyFont="1" applyFill="1" applyBorder="1" applyAlignment="1" applyProtection="1">
      <alignment horizontal="center" vertical="top"/>
      <protection locked="0"/>
    </xf>
    <xf numFmtId="0" fontId="28" fillId="8" borderId="0" xfId="0" applyNumberFormat="1" applyFont="1" applyFill="1" applyAlignment="1" applyProtection="1">
      <alignment horizontal="center"/>
      <protection locked="0"/>
    </xf>
    <xf numFmtId="0" fontId="28" fillId="8" borderId="0" xfId="0" applyFont="1" applyFill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37" fillId="0" borderId="1" xfId="0" applyNumberFormat="1" applyFont="1" applyBorder="1" applyAlignment="1" applyProtection="1">
      <alignment horizontal="center" vertical="top"/>
    </xf>
    <xf numFmtId="0" fontId="32" fillId="7" borderId="0" xfId="0" applyFont="1" applyFill="1" applyAlignment="1" applyProtection="1">
      <alignment horizontal="center" vertical="top"/>
    </xf>
    <xf numFmtId="0" fontId="37" fillId="0" borderId="0" xfId="0" applyNumberFormat="1" applyFont="1" applyAlignment="1" applyProtection="1">
      <alignment horizontal="center"/>
      <protection locked="0"/>
    </xf>
    <xf numFmtId="0" fontId="20" fillId="2" borderId="0" xfId="0" applyFont="1" applyFill="1" applyAlignment="1" applyProtection="1">
      <alignment horizontal="center"/>
      <protection locked="0"/>
    </xf>
    <xf numFmtId="0" fontId="36" fillId="7" borderId="1" xfId="0" applyFont="1" applyFill="1" applyBorder="1" applyAlignment="1" applyProtection="1">
      <alignment horizontal="center"/>
      <protection locked="0"/>
    </xf>
    <xf numFmtId="0" fontId="38" fillId="8" borderId="0" xfId="0" applyNumberFormat="1" applyFont="1" applyFill="1" applyAlignment="1" applyProtection="1">
      <alignment horizontal="center"/>
      <protection locked="0"/>
    </xf>
    <xf numFmtId="0" fontId="38" fillId="8" borderId="0" xfId="0" applyFont="1" applyFill="1" applyAlignment="1" applyProtection="1">
      <alignment horizontal="center"/>
      <protection locked="0"/>
    </xf>
    <xf numFmtId="0" fontId="20" fillId="0" borderId="0" xfId="0" applyFont="1" applyAlignment="1" applyProtection="1">
      <protection locked="0"/>
    </xf>
    <xf numFmtId="0" fontId="22" fillId="4" borderId="1" xfId="0" applyFont="1" applyFill="1" applyBorder="1" applyAlignment="1" applyProtection="1">
      <alignment horizontal="center" textRotation="90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7" borderId="1" xfId="0" applyFont="1" applyFill="1" applyBorder="1" applyAlignment="1" applyProtection="1">
      <alignment horizontal="left"/>
    </xf>
    <xf numFmtId="0" fontId="22" fillId="7" borderId="1" xfId="0" applyNumberFormat="1" applyFont="1" applyFill="1" applyBorder="1" applyAlignment="1" applyProtection="1">
      <alignment horizontal="center"/>
    </xf>
    <xf numFmtId="0" fontId="22" fillId="7" borderId="1" xfId="0" applyFont="1" applyFill="1" applyBorder="1" applyAlignment="1" applyProtection="1">
      <alignment horizontal="center" wrapText="1"/>
    </xf>
    <xf numFmtId="0" fontId="22" fillId="7" borderId="1" xfId="0" applyFont="1" applyFill="1" applyBorder="1" applyAlignment="1" applyProtection="1">
      <alignment horizontal="center" wrapText="1"/>
      <protection locked="0"/>
    </xf>
    <xf numFmtId="0" fontId="20" fillId="4" borderId="1" xfId="0" applyNumberFormat="1" applyFont="1" applyFill="1" applyBorder="1" applyAlignment="1" applyProtection="1">
      <alignment horizontal="center" vertical="top"/>
    </xf>
    <xf numFmtId="0" fontId="22" fillId="7" borderId="1" xfId="0" applyFont="1" applyFill="1" applyBorder="1" applyAlignment="1" applyProtection="1">
      <alignment vertical="top"/>
    </xf>
    <xf numFmtId="0" fontId="20" fillId="7" borderId="1" xfId="0" applyNumberFormat="1" applyFont="1" applyFill="1" applyBorder="1" applyAlignment="1" applyProtection="1">
      <alignment horizontal="center" vertical="top"/>
    </xf>
    <xf numFmtId="0" fontId="20" fillId="2" borderId="1" xfId="0" applyFont="1" applyFill="1" applyBorder="1" applyAlignment="1" applyProtection="1">
      <alignment vertical="top"/>
    </xf>
    <xf numFmtId="0" fontId="26" fillId="0" borderId="1" xfId="0" applyFont="1" applyBorder="1" applyAlignment="1" applyProtection="1">
      <alignment vertical="top" wrapText="1"/>
    </xf>
    <xf numFmtId="0" fontId="26" fillId="0" borderId="1" xfId="0" applyNumberFormat="1" applyFont="1" applyBorder="1" applyAlignment="1" applyProtection="1">
      <alignment horizontal="center" vertical="top"/>
    </xf>
    <xf numFmtId="0" fontId="26" fillId="4" borderId="1" xfId="0" applyNumberFormat="1" applyFont="1" applyFill="1" applyBorder="1" applyAlignment="1" applyProtection="1">
      <alignment horizontal="center" vertical="top"/>
    </xf>
    <xf numFmtId="0" fontId="26" fillId="0" borderId="1" xfId="0" applyFont="1" applyBorder="1" applyAlignment="1" applyProtection="1">
      <alignment horizontal="center" vertical="top"/>
      <protection locked="0"/>
    </xf>
    <xf numFmtId="0" fontId="39" fillId="0" borderId="0" xfId="0" applyFont="1" applyAlignment="1">
      <alignment vertical="top"/>
    </xf>
    <xf numFmtId="0" fontId="36" fillId="7" borderId="0" xfId="0" applyFont="1" applyFill="1" applyAlignment="1" applyProtection="1">
      <alignment vertical="top"/>
    </xf>
    <xf numFmtId="0" fontId="40" fillId="0" borderId="1" xfId="0" applyFont="1" applyBorder="1" applyAlignment="1" applyProtection="1">
      <alignment horizontal="center"/>
      <protection locked="0"/>
    </xf>
    <xf numFmtId="164" fontId="40" fillId="0" borderId="1" xfId="0" applyNumberFormat="1" applyFont="1" applyBorder="1" applyAlignment="1" applyProtection="1">
      <alignment horizontal="center"/>
      <protection locked="0"/>
    </xf>
    <xf numFmtId="0" fontId="20" fillId="0" borderId="0" xfId="0" applyNumberFormat="1" applyFont="1" applyAlignment="1" applyProtection="1">
      <alignment horizontal="center"/>
      <protection locked="0"/>
    </xf>
    <xf numFmtId="0" fontId="41" fillId="8" borderId="0" xfId="0" applyFont="1" applyFill="1" applyAlignment="1" applyProtection="1">
      <alignment vertical="center"/>
      <protection locked="0"/>
    </xf>
    <xf numFmtId="0" fontId="20" fillId="0" borderId="0" xfId="0" applyFont="1"/>
    <xf numFmtId="0" fontId="20" fillId="0" borderId="0" xfId="0" applyFont="1" applyAlignment="1">
      <alignment vertical="top"/>
    </xf>
    <xf numFmtId="0" fontId="36" fillId="3" borderId="1" xfId="0" applyFont="1" applyFill="1" applyBorder="1" applyAlignment="1">
      <alignment horizontal="center"/>
    </xf>
    <xf numFmtId="0" fontId="36" fillId="3" borderId="1" xfId="0" applyFont="1" applyFill="1" applyBorder="1" applyAlignment="1">
      <alignment horizontal="center" vertical="top"/>
    </xf>
    <xf numFmtId="0" fontId="37" fillId="0" borderId="0" xfId="0" applyFont="1"/>
    <xf numFmtId="0" fontId="37" fillId="0" borderId="1" xfId="0" applyFont="1" applyBorder="1" applyAlignment="1">
      <alignment vertical="top" wrapText="1"/>
    </xf>
    <xf numFmtId="0" fontId="43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46" fillId="0" borderId="4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 wrapText="1"/>
    </xf>
    <xf numFmtId="0" fontId="48" fillId="0" borderId="3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0" fontId="48" fillId="0" borderId="6" xfId="0" applyFont="1" applyBorder="1" applyAlignment="1">
      <alignment horizontal="center" vertical="center" wrapText="1"/>
    </xf>
    <xf numFmtId="0" fontId="48" fillId="0" borderId="7" xfId="0" applyFont="1" applyBorder="1" applyAlignment="1">
      <alignment horizontal="center" vertical="center" wrapText="1"/>
    </xf>
    <xf numFmtId="0" fontId="48" fillId="2" borderId="7" xfId="0" applyFont="1" applyFill="1" applyBorder="1" applyAlignment="1">
      <alignment horizontal="center" vertical="center" wrapText="1"/>
    </xf>
    <xf numFmtId="0" fontId="48" fillId="0" borderId="8" xfId="0" applyFont="1" applyBorder="1" applyAlignment="1">
      <alignment horizontal="center" vertical="center" wrapText="1"/>
    </xf>
    <xf numFmtId="0" fontId="48" fillId="0" borderId="9" xfId="0" applyFont="1" applyBorder="1" applyAlignment="1">
      <alignment horizontal="center" vertical="center" wrapText="1"/>
    </xf>
    <xf numFmtId="0" fontId="48" fillId="2" borderId="9" xfId="0" applyFont="1" applyFill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 wrapText="1"/>
    </xf>
    <xf numFmtId="0" fontId="48" fillId="2" borderId="11" xfId="0" applyFont="1" applyFill="1" applyBorder="1" applyAlignment="1">
      <alignment horizontal="center" vertical="center" wrapText="1"/>
    </xf>
    <xf numFmtId="0" fontId="49" fillId="0" borderId="0" xfId="0" applyFont="1" applyAlignment="1">
      <alignment vertical="center"/>
    </xf>
    <xf numFmtId="0" fontId="46" fillId="0" borderId="12" xfId="0" applyFont="1" applyBorder="1" applyAlignment="1">
      <alignment horizontal="center" vertical="center" wrapText="1"/>
    </xf>
    <xf numFmtId="0" fontId="46" fillId="0" borderId="13" xfId="0" applyFont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 wrapText="1"/>
    </xf>
    <xf numFmtId="0" fontId="48" fillId="0" borderId="14" xfId="0" applyFont="1" applyBorder="1" applyAlignment="1">
      <alignment horizontal="center" vertical="center" wrapText="1"/>
    </xf>
    <xf numFmtId="0" fontId="48" fillId="0" borderId="15" xfId="0" applyFont="1" applyBorder="1" applyAlignment="1">
      <alignment horizontal="center" vertical="center" wrapText="1"/>
    </xf>
    <xf numFmtId="0" fontId="48" fillId="0" borderId="16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left" vertical="top" wrapText="1"/>
    </xf>
    <xf numFmtId="0" fontId="2" fillId="0" borderId="0" xfId="1" applyFont="1" applyAlignment="1" applyProtection="1">
      <alignment horizontal="left" vertical="center"/>
      <protection locked="0"/>
    </xf>
    <xf numFmtId="0" fontId="48" fillId="10" borderId="3" xfId="0" applyFont="1" applyFill="1" applyBorder="1" applyAlignment="1">
      <alignment horizontal="center" vertical="center" wrapText="1"/>
    </xf>
    <xf numFmtId="0" fontId="48" fillId="10" borderId="5" xfId="0" applyFont="1" applyFill="1" applyBorder="1" applyAlignment="1">
      <alignment horizontal="center" vertical="center" wrapText="1"/>
    </xf>
    <xf numFmtId="0" fontId="17" fillId="10" borderId="0" xfId="0" applyFont="1" applyFill="1"/>
    <xf numFmtId="0" fontId="2" fillId="0" borderId="0" xfId="1" applyFont="1" applyAlignment="1" applyProtection="1">
      <alignment horizontal="left" vertical="center"/>
      <protection locked="0"/>
    </xf>
    <xf numFmtId="0" fontId="37" fillId="0" borderId="1" xfId="0" applyFont="1" applyBorder="1" applyAlignment="1">
      <alignment horizontal="left" vertical="top" wrapText="1"/>
    </xf>
    <xf numFmtId="0" fontId="42" fillId="0" borderId="0" xfId="0" applyFont="1" applyAlignment="1">
      <alignment horizontal="center" vertical="center"/>
    </xf>
    <xf numFmtId="0" fontId="37" fillId="0" borderId="1" xfId="0" applyFont="1" applyBorder="1" applyAlignment="1">
      <alignment horizontal="left" vertical="top"/>
    </xf>
    <xf numFmtId="0" fontId="46" fillId="0" borderId="2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46" fillId="0" borderId="17" xfId="0" applyFont="1" applyBorder="1" applyAlignment="1">
      <alignment horizontal="center" vertical="center" wrapText="1"/>
    </xf>
    <xf numFmtId="0" fontId="46" fillId="0" borderId="18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16" fillId="0" borderId="0" xfId="0" applyFont="1" applyAlignment="1" applyProtection="1">
      <alignment horizontal="right" vertical="top"/>
      <protection locked="0"/>
    </xf>
    <xf numFmtId="0" fontId="16" fillId="0" borderId="0" xfId="0" applyFont="1" applyBorder="1" applyAlignment="1" applyProtection="1">
      <alignment horizontal="right" vertical="top"/>
      <protection locked="0"/>
    </xf>
    <xf numFmtId="0" fontId="16" fillId="0" borderId="23" xfId="0" applyFont="1" applyBorder="1" applyAlignment="1" applyProtection="1">
      <alignment horizontal="right" vertical="top"/>
      <protection locked="0"/>
    </xf>
    <xf numFmtId="0" fontId="16" fillId="6" borderId="29" xfId="0" applyFont="1" applyFill="1" applyBorder="1" applyAlignment="1" applyProtection="1">
      <alignment horizontal="left" vertical="top" wrapText="1"/>
    </xf>
    <xf numFmtId="0" fontId="16" fillId="6" borderId="31" xfId="0" applyFont="1" applyFill="1" applyBorder="1" applyAlignment="1" applyProtection="1">
      <alignment horizontal="left" vertical="top" wrapText="1"/>
    </xf>
    <xf numFmtId="0" fontId="16" fillId="0" borderId="19" xfId="0" applyFont="1" applyBorder="1" applyAlignment="1" applyProtection="1">
      <alignment horizontal="right" vertical="top"/>
      <protection locked="0"/>
    </xf>
    <xf numFmtId="0" fontId="24" fillId="0" borderId="19" xfId="0" applyFont="1" applyBorder="1" applyAlignment="1" applyProtection="1">
      <alignment horizontal="right"/>
      <protection locked="0"/>
    </xf>
    <xf numFmtId="0" fontId="24" fillId="0" borderId="0" xfId="0" applyFont="1" applyAlignment="1" applyProtection="1">
      <alignment horizontal="right"/>
      <protection locked="0"/>
    </xf>
    <xf numFmtId="0" fontId="24" fillId="0" borderId="19" xfId="0" applyFont="1" applyBorder="1" applyAlignment="1" applyProtection="1">
      <alignment horizontal="right" vertical="top"/>
      <protection locked="0"/>
    </xf>
    <xf numFmtId="0" fontId="24" fillId="0" borderId="0" xfId="0" applyFont="1" applyAlignment="1" applyProtection="1">
      <alignment horizontal="right" vertical="top"/>
      <protection locked="0"/>
    </xf>
    <xf numFmtId="0" fontId="40" fillId="0" borderId="19" xfId="0" applyFont="1" applyBorder="1" applyAlignment="1" applyProtection="1">
      <alignment horizontal="right"/>
      <protection locked="0"/>
    </xf>
    <xf numFmtId="0" fontId="40" fillId="0" borderId="0" xfId="0" applyFont="1" applyAlignment="1" applyProtection="1">
      <alignment horizontal="right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9" borderId="19" xfId="1" applyFont="1" applyFill="1" applyBorder="1" applyAlignment="1" applyProtection="1">
      <alignment horizontal="center" vertical="center" wrapText="1"/>
      <protection locked="0"/>
    </xf>
    <xf numFmtId="0" fontId="2" fillId="9" borderId="21" xfId="1" applyFont="1" applyFill="1" applyBorder="1" applyAlignment="1" applyProtection="1">
      <alignment horizontal="center" vertical="center" wrapText="1"/>
      <protection locked="0"/>
    </xf>
    <xf numFmtId="0" fontId="2" fillId="9" borderId="22" xfId="1" applyFont="1" applyFill="1" applyBorder="1" applyAlignment="1" applyProtection="1">
      <alignment horizontal="center" vertical="center" wrapText="1"/>
      <protection locked="0"/>
    </xf>
    <xf numFmtId="0" fontId="2" fillId="9" borderId="24" xfId="1" applyFont="1" applyFill="1" applyBorder="1" applyAlignment="1" applyProtection="1">
      <alignment horizontal="center" vertical="center" wrapText="1"/>
      <protection locked="0"/>
    </xf>
    <xf numFmtId="0" fontId="1" fillId="0" borderId="22" xfId="1" applyFont="1" applyBorder="1" applyAlignment="1" applyProtection="1">
      <alignment horizontal="left" vertical="top" wrapText="1"/>
    </xf>
    <xf numFmtId="0" fontId="2" fillId="0" borderId="20" xfId="1" applyFont="1" applyBorder="1" applyAlignment="1" applyProtection="1">
      <alignment horizontal="center" vertical="top" wrapText="1"/>
      <protection locked="0"/>
    </xf>
    <xf numFmtId="0" fontId="2" fillId="0" borderId="22" xfId="1" applyFont="1" applyBorder="1" applyAlignment="1" applyProtection="1">
      <alignment horizontal="center" vertical="top" wrapText="1"/>
      <protection locked="0"/>
    </xf>
    <xf numFmtId="0" fontId="2" fillId="0" borderId="24" xfId="1" applyFont="1" applyBorder="1" applyAlignment="1" applyProtection="1">
      <alignment horizontal="center" vertical="top" wrapText="1"/>
      <protection locked="0"/>
    </xf>
    <xf numFmtId="0" fontId="8" fillId="0" borderId="20" xfId="1" applyFont="1" applyBorder="1" applyAlignment="1" applyProtection="1">
      <alignment horizontal="center" vertical="top" wrapText="1"/>
      <protection locked="0"/>
    </xf>
    <xf numFmtId="0" fontId="8" fillId="0" borderId="22" xfId="1" applyFont="1" applyBorder="1" applyAlignment="1" applyProtection="1">
      <alignment horizontal="center" vertical="top" wrapText="1"/>
      <protection locked="0"/>
    </xf>
    <xf numFmtId="0" fontId="8" fillId="0" borderId="24" xfId="1" applyFont="1" applyBorder="1" applyAlignment="1" applyProtection="1">
      <alignment horizontal="center" vertical="top" wrapText="1"/>
      <protection locked="0"/>
    </xf>
    <xf numFmtId="0" fontId="2" fillId="9" borderId="0" xfId="1" applyFont="1" applyFill="1" applyBorder="1" applyAlignment="1" applyProtection="1">
      <alignment horizontal="center" vertical="center" wrapText="1"/>
      <protection locked="0"/>
    </xf>
    <xf numFmtId="0" fontId="2" fillId="9" borderId="23" xfId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Border="1" applyAlignment="1" applyProtection="1">
      <alignment horizontal="left" vertical="top"/>
    </xf>
    <xf numFmtId="0" fontId="8" fillId="0" borderId="1" xfId="1" applyFont="1" applyBorder="1" applyAlignment="1" applyProtection="1">
      <alignment horizontal="left" vertical="top" wrapText="1"/>
    </xf>
    <xf numFmtId="0" fontId="2" fillId="0" borderId="1" xfId="1" applyFont="1" applyBorder="1" applyAlignment="1" applyProtection="1">
      <alignment horizontal="right" vertical="center" wrapText="1"/>
      <protection locked="0"/>
    </xf>
    <xf numFmtId="0" fontId="2" fillId="0" borderId="26" xfId="1" applyFont="1" applyBorder="1" applyAlignment="1" applyProtection="1">
      <alignment vertical="top" wrapText="1"/>
      <protection locked="0"/>
    </xf>
    <xf numFmtId="0" fontId="2" fillId="0" borderId="19" xfId="1" applyFont="1" applyBorder="1" applyAlignment="1" applyProtection="1">
      <alignment vertical="top" wrapText="1"/>
      <protection locked="0"/>
    </xf>
    <xf numFmtId="0" fontId="2" fillId="0" borderId="21" xfId="1" applyFont="1" applyBorder="1" applyAlignment="1" applyProtection="1">
      <alignment vertical="top" wrapText="1"/>
      <protection locked="0"/>
    </xf>
    <xf numFmtId="0" fontId="2" fillId="0" borderId="20" xfId="1" applyFont="1" applyBorder="1" applyAlignment="1" applyProtection="1">
      <alignment horizontal="center" vertical="center" wrapText="1"/>
      <protection locked="0"/>
    </xf>
    <xf numFmtId="0" fontId="2" fillId="0" borderId="24" xfId="1" applyFont="1" applyBorder="1" applyAlignment="1" applyProtection="1">
      <alignment horizontal="center" vertical="center" wrapText="1"/>
      <protection locked="0"/>
    </xf>
    <xf numFmtId="0" fontId="8" fillId="0" borderId="25" xfId="1" applyFont="1" applyBorder="1" applyAlignment="1" applyProtection="1">
      <alignment horizontal="right" vertical="center" wrapText="1"/>
      <protection locked="0"/>
    </xf>
    <xf numFmtId="0" fontId="8" fillId="0" borderId="27" xfId="1" applyFont="1" applyBorder="1" applyAlignment="1" applyProtection="1">
      <alignment horizontal="right" vertical="center" wrapText="1"/>
      <protection locked="0"/>
    </xf>
    <xf numFmtId="0" fontId="8" fillId="0" borderId="28" xfId="1" applyFont="1" applyBorder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left" vertical="top" wrapText="1"/>
    </xf>
    <xf numFmtId="0" fontId="8" fillId="0" borderId="29" xfId="0" applyFont="1" applyBorder="1" applyAlignment="1" applyProtection="1">
      <alignment horizontal="left" vertical="top" wrapText="1"/>
    </xf>
    <xf numFmtId="0" fontId="8" fillId="0" borderId="30" xfId="0" applyFont="1" applyBorder="1" applyAlignment="1" applyProtection="1">
      <alignment horizontal="left" vertical="top" wrapText="1"/>
    </xf>
    <xf numFmtId="0" fontId="8" fillId="0" borderId="31" xfId="0" applyFont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left" vertical="top"/>
    </xf>
    <xf numFmtId="0" fontId="10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 vertical="top"/>
    </xf>
    <xf numFmtId="0" fontId="4" fillId="0" borderId="19" xfId="0" applyFont="1" applyBorder="1" applyAlignment="1" applyProtection="1">
      <alignment horizontal="center" vertical="top"/>
    </xf>
    <xf numFmtId="0" fontId="4" fillId="0" borderId="21" xfId="0" applyFont="1" applyBorder="1" applyAlignment="1" applyProtection="1">
      <alignment horizontal="center" vertical="top"/>
    </xf>
    <xf numFmtId="0" fontId="4" fillId="0" borderId="32" xfId="0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 vertical="top"/>
    </xf>
    <xf numFmtId="0" fontId="4" fillId="0" borderId="23" xfId="0" applyFont="1" applyBorder="1" applyAlignment="1" applyProtection="1">
      <alignment horizontal="center" vertical="top"/>
    </xf>
    <xf numFmtId="0" fontId="4" fillId="0" borderId="25" xfId="0" applyFont="1" applyBorder="1" applyAlignment="1" applyProtection="1">
      <alignment horizontal="center" vertical="top"/>
    </xf>
    <xf numFmtId="0" fontId="4" fillId="0" borderId="27" xfId="0" applyFont="1" applyBorder="1" applyAlignment="1" applyProtection="1">
      <alignment horizontal="center" vertical="top"/>
    </xf>
    <xf numFmtId="0" fontId="4" fillId="0" borderId="28" xfId="0" applyFont="1" applyBorder="1" applyAlignment="1" applyProtection="1">
      <alignment horizontal="center" vertical="top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center" vertical="top"/>
      <protection locked="0"/>
    </xf>
  </cellXfs>
  <cellStyles count="2">
    <cellStyle name="ปกติ" xfId="0" builtinId="0"/>
    <cellStyle name="ปกติ 2" xfId="1"/>
  </cellStyles>
  <dxfs count="0"/>
  <tableStyles count="0" defaultTableStyle="TableStyleMedium2" defaultPivotStyle="PivotStyleLight16"/>
  <colors>
    <mruColors>
      <color rgb="FF9966FF"/>
      <color rgb="FFCC9900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919595</xdr:colOff>
      <xdr:row>0</xdr:row>
      <xdr:rowOff>39090</xdr:rowOff>
    </xdr:from>
    <xdr:to>
      <xdr:col>9</xdr:col>
      <xdr:colOff>1088672</xdr:colOff>
      <xdr:row>1</xdr:row>
      <xdr:rowOff>101986</xdr:rowOff>
    </xdr:to>
    <xdr:sp macro="" textlink="">
      <xdr:nvSpPr>
        <xdr:cNvPr id="2" name="Text Box 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8568170" y="39090"/>
          <a:ext cx="1093002" cy="44389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แบบ ป.01</a:t>
          </a:r>
        </a:p>
      </xdr:txBody>
    </xdr:sp>
    <xdr:clientData/>
  </xdr:twoCellAnchor>
  <xdr:twoCellAnchor>
    <xdr:from>
      <xdr:col>0</xdr:col>
      <xdr:colOff>15155</xdr:colOff>
      <xdr:row>39</xdr:row>
      <xdr:rowOff>3365</xdr:rowOff>
    </xdr:from>
    <xdr:to>
      <xdr:col>9</xdr:col>
      <xdr:colOff>1075180</xdr:colOff>
      <xdr:row>43</xdr:row>
      <xdr:rowOff>299699</xdr:rowOff>
    </xdr:to>
    <xdr:sp macro="" textlink="">
      <xdr:nvSpPr>
        <xdr:cNvPr id="3" name="กล่องข้อความ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5155" y="20529740"/>
          <a:ext cx="9632525" cy="182033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(9) </a:t>
          </a:r>
          <a:r>
            <a:rPr lang="th-TH" sz="16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ผู้ประเมินและผู้รับการประเมินได้ตกลงร่วมกันและเห็นพ้องกันแล้ว </a:t>
          </a:r>
          <a:r>
            <a:rPr lang="en-US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</a:t>
          </a:r>
          <a:r>
            <a:rPr lang="th-TH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ระบุข้อมูลใน</a:t>
          </a:r>
          <a:r>
            <a:rPr lang="en-US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(1) (2) (3) </a:t>
          </a:r>
          <a:r>
            <a:rPr lang="th-TH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และ</a:t>
          </a:r>
          <a:r>
            <a:rPr lang="en-US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(5) </a:t>
          </a:r>
          <a:r>
            <a:rPr lang="th-TH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ให้ครบ</a:t>
          </a:r>
          <a:r>
            <a:rPr lang="en-US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จึงลงลายมือชื่อไว้เป็นหลักฐาน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ลงนามเมื่อจัดทำข้อตกลง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</a:p>
        <a:p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 </a:t>
          </a:r>
        </a:p>
        <a:p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 </a:t>
          </a: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ลายมือชื่อ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...................................................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 (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ผู้ประเมิน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       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ลายมือชื่อ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 (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ผู้รับการประเมิน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   ( 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                                            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        (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นาย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ศุภชัย  สิงห์ยะบุศย์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วันที่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เดือน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พ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ศ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 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                                  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วันที่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เดือน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พ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ศ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 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</a:t>
          </a:r>
        </a:p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29006</xdr:colOff>
      <xdr:row>43</xdr:row>
      <xdr:rowOff>363676</xdr:rowOff>
    </xdr:from>
    <xdr:to>
      <xdr:col>9</xdr:col>
      <xdr:colOff>1064415</xdr:colOff>
      <xdr:row>53</xdr:row>
      <xdr:rowOff>67344</xdr:rowOff>
    </xdr:to>
    <xdr:sp macro="" textlink="">
      <xdr:nvSpPr>
        <xdr:cNvPr id="4" name="กล่องข้อความ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9006" y="22414051"/>
          <a:ext cx="9607909" cy="329459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700"/>
            </a:lnSpc>
          </a:pPr>
          <a:r>
            <a:rPr lang="en-US" sz="16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(10) </a:t>
          </a:r>
          <a:r>
            <a:rPr lang="th-TH" sz="16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ความเห็นเพิ่มเติมของผู้ประเมิน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ระบุข้อมูลเมื่อสิ้นรอบการประเมิน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</a:p>
        <a:p>
          <a:pPr>
            <a:lnSpc>
              <a:spcPts val="1700"/>
            </a:lnSpc>
          </a:pP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1)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จุดเด่น และ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/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หรือ สิ่งที่ควรปรับปรุงแก้ไข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.................................................................................................................................................................................................................................................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.....................................................................................................................................................................................................................................................................................</a:t>
          </a:r>
        </a:p>
        <a:p>
          <a:pPr>
            <a:lnSpc>
              <a:spcPts val="1700"/>
            </a:lnSpc>
          </a:pP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 </a:t>
          </a:r>
        </a:p>
        <a:p>
          <a:pPr>
            <a:lnSpc>
              <a:spcPts val="1700"/>
            </a:lnSpc>
          </a:pP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2)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ข้อเสนอแนะเกี่ยวกับวิธีส่งเสริมและพัฒนา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...............................................................................................................................................................................................................................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.........................................................................................................................................................................................................................................................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29726</xdr:colOff>
      <xdr:row>53</xdr:row>
      <xdr:rowOff>119769</xdr:rowOff>
    </xdr:from>
    <xdr:to>
      <xdr:col>9</xdr:col>
      <xdr:colOff>1052246</xdr:colOff>
      <xdr:row>58</xdr:row>
      <xdr:rowOff>0</xdr:rowOff>
    </xdr:to>
    <xdr:sp macro="" textlink="">
      <xdr:nvSpPr>
        <xdr:cNvPr id="5" name="กล่องข้อความ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9726" y="25761069"/>
          <a:ext cx="9595020" cy="178523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en-US" sz="16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(11) </a:t>
          </a:r>
          <a:r>
            <a:rPr lang="th-TH" sz="1600" b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ผู้ประเมินและผู้รับการประเมินได้เห็นชอบผลการประเมินแล้ว </a:t>
          </a:r>
          <a:r>
            <a:rPr lang="en-US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</a:t>
          </a:r>
          <a:r>
            <a:rPr lang="th-TH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ระบุข้อมูลใน</a:t>
          </a:r>
          <a:r>
            <a:rPr lang="en-US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(4) (6) (7) (8) </a:t>
          </a:r>
          <a:r>
            <a:rPr lang="th-TH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และ</a:t>
          </a:r>
          <a:r>
            <a:rPr lang="en-US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(10) </a:t>
          </a:r>
          <a:r>
            <a:rPr lang="th-TH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ให้ครบ</a:t>
          </a:r>
          <a:r>
            <a:rPr lang="en-US" sz="1600" i="1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จึงลงลายมือชื่อไว้เป็นหลักฐาน 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ลงนามเมื่อสิ้นรอบการประเมิน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</a:p>
        <a:p>
          <a:pPr>
            <a:lnSpc>
              <a:spcPts val="1600"/>
            </a:lnSpc>
          </a:pP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 </a:t>
          </a:r>
          <a:endParaRPr lang="th-TH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>
            <a:lnSpc>
              <a:spcPts val="1600"/>
            </a:lnSpc>
          </a:pPr>
          <a:endParaRPr lang="en-US" sz="1600">
            <a:solidFill>
              <a:schemeClr val="dk1"/>
            </a:solidFill>
            <a:effectLst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  <a:p>
          <a:pPr>
            <a:lnSpc>
              <a:spcPts val="1600"/>
            </a:lnSpc>
          </a:pP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 </a:t>
          </a:r>
        </a:p>
        <a:p>
          <a:pPr>
            <a:lnSpc>
              <a:spcPts val="1600"/>
            </a:lnSpc>
          </a:pP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ลายมือชื่อ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........................................................................... (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ผู้ประเมิน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                      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ลายมือชื่อ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................................................ (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ผู้รับการประเมิน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</a:p>
        <a:p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     </a:t>
          </a: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( </a:t>
          </a:r>
          <a:r>
            <a:rPr lang="en-US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.......................................................................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)                                      </a:t>
          </a:r>
          <a:r>
            <a:rPr lang="en-US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                           </a:t>
          </a: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(</a:t>
          </a:r>
          <a:r>
            <a:rPr lang="en-US" sz="16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.</a:t>
          </a:r>
          <a:r>
            <a:rPr lang="th-TH" sz="16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นาย</a:t>
          </a:r>
          <a:r>
            <a:rPr lang="th-TH" sz="160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ศุภชัย  สิงห์ยะบุศย์</a:t>
          </a:r>
          <a:r>
            <a:rPr lang="en-US" sz="16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.</a:t>
          </a:r>
          <a:r>
            <a:rPr lang="th-TH" sz="16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)</a:t>
          </a:r>
          <a:endParaRPr lang="en-US" sz="16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pPr>
            <a:lnSpc>
              <a:spcPts val="1600"/>
            </a:lnSpc>
          </a:pP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วันที่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เดือน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พ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ศ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 ..................                                         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วันที่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...........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เดือน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พ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ศ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 ........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..........</a:t>
          </a:r>
        </a:p>
        <a:p>
          <a:pPr>
            <a:lnSpc>
              <a:spcPts val="1500"/>
            </a:lnSpc>
          </a:pP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48</xdr:row>
      <xdr:rowOff>95250</xdr:rowOff>
    </xdr:from>
    <xdr:to>
      <xdr:col>11</xdr:col>
      <xdr:colOff>123825</xdr:colOff>
      <xdr:row>62</xdr:row>
      <xdr:rowOff>9525</xdr:rowOff>
    </xdr:to>
    <xdr:sp macro="" textlink="">
      <xdr:nvSpPr>
        <xdr:cNvPr id="2" name="กล่องข้อความ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9050" y="20231100"/>
          <a:ext cx="10382250" cy="25812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ผู้รับการประเมินได้รายงานผลการปฏิบัติราชการ และผู้ประเมินได้รับรายงานผลการปฏิบัติราชการเรียบร้อยแล้ว จึงลงลายมือชื่อไว้เป็นหลักฐาน</a:t>
          </a:r>
          <a:endParaRPr lang="en-US" sz="160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en-US" sz="16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 </a:t>
          </a:r>
        </a:p>
        <a:p>
          <a:r>
            <a:rPr lang="en-US" sz="16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 </a:t>
          </a:r>
        </a:p>
        <a:p>
          <a:r>
            <a:rPr lang="en-US" sz="16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 </a:t>
          </a:r>
        </a:p>
        <a:p>
          <a:r>
            <a:rPr lang="en-US" sz="16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 </a:t>
          </a:r>
        </a:p>
        <a:p>
          <a:r>
            <a:rPr lang="th-TH" sz="16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ลายมือชื่อ</a:t>
          </a:r>
          <a:r>
            <a:rPr lang="en-US" sz="16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........................................................................... (</a:t>
          </a:r>
          <a:r>
            <a:rPr lang="th-TH" sz="16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ผู้ประเมิน</a:t>
          </a:r>
          <a:r>
            <a:rPr lang="en-US" sz="16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)                              </a:t>
          </a:r>
          <a:r>
            <a:rPr lang="th-TH" sz="16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ลายมือชื่อ</a:t>
          </a:r>
          <a:r>
            <a:rPr lang="en-US" sz="16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........................................................................... (</a:t>
          </a:r>
          <a:r>
            <a:rPr lang="th-TH" sz="16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ผู้รับการประเมิน</a:t>
          </a:r>
          <a:r>
            <a:rPr lang="en-US" sz="16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)</a:t>
          </a:r>
        </a:p>
        <a:p>
          <a:r>
            <a:rPr lang="th-TH" sz="16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วันที่</a:t>
          </a:r>
          <a:r>
            <a:rPr lang="en-US" sz="16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.......... </a:t>
          </a:r>
          <a:r>
            <a:rPr lang="th-TH" sz="16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เดือน</a:t>
          </a:r>
          <a:r>
            <a:rPr lang="en-US" sz="16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พ</a:t>
          </a:r>
          <a:r>
            <a:rPr lang="en-US" sz="16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.</a:t>
          </a:r>
          <a:r>
            <a:rPr lang="th-TH" sz="16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ศ</a:t>
          </a:r>
          <a:r>
            <a:rPr lang="en-US" sz="16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. ..................                                              </a:t>
          </a:r>
          <a:r>
            <a:rPr lang="th-TH" sz="16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วันที่</a:t>
          </a:r>
          <a:r>
            <a:rPr lang="en-US" sz="16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......... </a:t>
          </a:r>
          <a:r>
            <a:rPr lang="th-TH" sz="16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เดือน</a:t>
          </a:r>
          <a:r>
            <a:rPr lang="en-US" sz="16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.....................................</a:t>
          </a:r>
          <a:r>
            <a:rPr lang="th-TH" sz="16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พ</a:t>
          </a:r>
          <a:r>
            <a:rPr lang="en-US" sz="16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.</a:t>
          </a:r>
          <a:r>
            <a:rPr lang="th-TH" sz="16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ศ</a:t>
          </a:r>
          <a:r>
            <a:rPr lang="en-US" sz="160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. ..................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B28"/>
  <sheetViews>
    <sheetView topLeftCell="A12" zoomScale="170" zoomScaleNormal="170" workbookViewId="0">
      <selection activeCell="B14" sqref="B14"/>
    </sheetView>
  </sheetViews>
  <sheetFormatPr defaultColWidth="9.140625" defaultRowHeight="27"/>
  <cols>
    <col min="1" max="1" width="47.140625" style="151" customWidth="1"/>
    <col min="2" max="2" width="49.42578125" style="152" customWidth="1"/>
    <col min="3" max="16384" width="9.140625" style="151"/>
  </cols>
  <sheetData>
    <row r="1" spans="1:2" ht="39">
      <c r="A1" s="188" t="s">
        <v>136</v>
      </c>
      <c r="B1" s="188"/>
    </row>
    <row r="2" spans="1:2" ht="9" customHeight="1"/>
    <row r="3" spans="1:2" ht="30.75">
      <c r="A3" s="153" t="s">
        <v>134</v>
      </c>
      <c r="B3" s="154" t="s">
        <v>135</v>
      </c>
    </row>
    <row r="4" spans="1:2" s="155" customFormat="1" ht="48" customHeight="1">
      <c r="A4" s="189" t="s">
        <v>142</v>
      </c>
      <c r="B4" s="181" t="s">
        <v>137</v>
      </c>
    </row>
    <row r="5" spans="1:2" s="155" customFormat="1" ht="48" customHeight="1">
      <c r="A5" s="189"/>
      <c r="B5" s="181" t="s">
        <v>138</v>
      </c>
    </row>
    <row r="6" spans="1:2" s="155" customFormat="1" ht="48" customHeight="1">
      <c r="A6" s="189"/>
      <c r="B6" s="181" t="s">
        <v>139</v>
      </c>
    </row>
    <row r="7" spans="1:2" s="155" customFormat="1" ht="48" customHeight="1">
      <c r="A7" s="189"/>
      <c r="B7" s="181" t="s">
        <v>140</v>
      </c>
    </row>
    <row r="8" spans="1:2" s="155" customFormat="1" ht="48" customHeight="1">
      <c r="A8" s="189"/>
      <c r="B8" s="181" t="s">
        <v>141</v>
      </c>
    </row>
    <row r="9" spans="1:2" s="155" customFormat="1" ht="48" customHeight="1">
      <c r="A9" s="189" t="s">
        <v>143</v>
      </c>
      <c r="B9" s="156" t="s">
        <v>146</v>
      </c>
    </row>
    <row r="10" spans="1:2" s="155" customFormat="1" ht="48" customHeight="1">
      <c r="A10" s="189"/>
      <c r="B10" s="156" t="s">
        <v>147</v>
      </c>
    </row>
    <row r="11" spans="1:2" s="155" customFormat="1" ht="48" customHeight="1">
      <c r="A11" s="189"/>
      <c r="B11" s="156" t="s">
        <v>148</v>
      </c>
    </row>
    <row r="12" spans="1:2" s="155" customFormat="1" ht="48" customHeight="1">
      <c r="A12" s="189"/>
      <c r="B12" s="156" t="s">
        <v>149</v>
      </c>
    </row>
    <row r="13" spans="1:2" s="155" customFormat="1" ht="48" customHeight="1">
      <c r="A13" s="189"/>
      <c r="B13" s="156" t="s">
        <v>150</v>
      </c>
    </row>
    <row r="14" spans="1:2" s="155" customFormat="1" ht="48" customHeight="1">
      <c r="A14" s="189" t="s">
        <v>144</v>
      </c>
      <c r="B14" s="156" t="s">
        <v>151</v>
      </c>
    </row>
    <row r="15" spans="1:2" s="155" customFormat="1" ht="48" customHeight="1">
      <c r="A15" s="189"/>
      <c r="B15" s="156" t="s">
        <v>152</v>
      </c>
    </row>
    <row r="16" spans="1:2" s="155" customFormat="1" ht="48" customHeight="1">
      <c r="A16" s="189"/>
      <c r="B16" s="156" t="s">
        <v>153</v>
      </c>
    </row>
    <row r="17" spans="1:2" s="155" customFormat="1" ht="48" customHeight="1">
      <c r="A17" s="189"/>
      <c r="B17" s="156" t="s">
        <v>154</v>
      </c>
    </row>
    <row r="18" spans="1:2" s="155" customFormat="1" ht="48" customHeight="1">
      <c r="A18" s="189"/>
      <c r="B18" s="156" t="s">
        <v>155</v>
      </c>
    </row>
    <row r="19" spans="1:2" s="155" customFormat="1" ht="48" customHeight="1">
      <c r="A19" s="187" t="s">
        <v>145</v>
      </c>
      <c r="B19" s="156" t="s">
        <v>189</v>
      </c>
    </row>
    <row r="20" spans="1:2" s="155" customFormat="1" ht="48" customHeight="1">
      <c r="A20" s="187"/>
      <c r="B20" s="156" t="s">
        <v>190</v>
      </c>
    </row>
    <row r="21" spans="1:2" s="155" customFormat="1" ht="48" customHeight="1">
      <c r="A21" s="187"/>
      <c r="B21" s="156" t="s">
        <v>191</v>
      </c>
    </row>
    <row r="22" spans="1:2" s="155" customFormat="1" ht="48" customHeight="1">
      <c r="A22" s="187"/>
      <c r="B22" s="156" t="s">
        <v>192</v>
      </c>
    </row>
    <row r="23" spans="1:2" s="155" customFormat="1" ht="48" customHeight="1">
      <c r="A23" s="187"/>
      <c r="B23" s="156" t="s">
        <v>193</v>
      </c>
    </row>
    <row r="24" spans="1:2" s="155" customFormat="1" ht="34.5" customHeight="1">
      <c r="A24" s="187" t="s">
        <v>156</v>
      </c>
      <c r="B24" s="156" t="s">
        <v>184</v>
      </c>
    </row>
    <row r="25" spans="1:2" s="155" customFormat="1" ht="30" customHeight="1">
      <c r="A25" s="187"/>
      <c r="B25" s="156" t="s">
        <v>185</v>
      </c>
    </row>
    <row r="26" spans="1:2" s="155" customFormat="1" ht="29.25" customHeight="1">
      <c r="A26" s="187"/>
      <c r="B26" s="156" t="s">
        <v>186</v>
      </c>
    </row>
    <row r="27" spans="1:2" s="155" customFormat="1" ht="28.5" customHeight="1">
      <c r="A27" s="187"/>
      <c r="B27" s="156" t="s">
        <v>187</v>
      </c>
    </row>
    <row r="28" spans="1:2" s="155" customFormat="1" ht="28.5" customHeight="1">
      <c r="A28" s="187"/>
      <c r="B28" s="156" t="s">
        <v>188</v>
      </c>
    </row>
  </sheetData>
  <mergeCells count="6">
    <mergeCell ref="A24:A28"/>
    <mergeCell ref="A1:B1"/>
    <mergeCell ref="A4:A8"/>
    <mergeCell ref="A9:A13"/>
    <mergeCell ref="A14:A18"/>
    <mergeCell ref="A19:A23"/>
  </mergeCells>
  <pageMargins left="0.45" right="0" top="0.5" bottom="0.2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7"/>
  <sheetViews>
    <sheetView zoomScale="120" zoomScaleNormal="120" workbookViewId="0">
      <selection activeCell="M6" sqref="M6"/>
    </sheetView>
  </sheetViews>
  <sheetFormatPr defaultColWidth="9.140625" defaultRowHeight="17.25"/>
  <cols>
    <col min="1" max="1" width="25.42578125" style="87" customWidth="1"/>
    <col min="2" max="2" width="18.42578125" style="87" customWidth="1"/>
    <col min="3" max="3" width="17.7109375" style="87" customWidth="1"/>
    <col min="4" max="5" width="19" style="87" customWidth="1"/>
    <col min="6" max="6" width="18.7109375" style="87" customWidth="1"/>
    <col min="7" max="7" width="20.5703125" style="87" customWidth="1"/>
    <col min="8" max="16384" width="9.140625" style="87"/>
  </cols>
  <sheetData>
    <row r="1" spans="1:7" ht="32.25" customHeight="1">
      <c r="A1" s="194" t="s">
        <v>194</v>
      </c>
      <c r="B1" s="194"/>
      <c r="C1" s="194"/>
      <c r="D1" s="194"/>
      <c r="E1" s="194"/>
      <c r="F1" s="194"/>
      <c r="G1" s="194"/>
    </row>
    <row r="2" spans="1:7" ht="30.75">
      <c r="A2" s="157" t="s">
        <v>332</v>
      </c>
    </row>
    <row r="3" spans="1:7" ht="12" customHeight="1" thickBot="1">
      <c r="A3" s="158"/>
    </row>
    <row r="4" spans="1:7" ht="93" customHeight="1">
      <c r="A4" s="190" t="s">
        <v>183</v>
      </c>
      <c r="B4" s="159" t="s">
        <v>333</v>
      </c>
      <c r="C4" s="159" t="s">
        <v>334</v>
      </c>
      <c r="D4" s="159" t="s">
        <v>335</v>
      </c>
      <c r="E4" s="159" t="s">
        <v>336</v>
      </c>
      <c r="F4" s="159" t="s">
        <v>337</v>
      </c>
      <c r="G4" s="190" t="s">
        <v>126</v>
      </c>
    </row>
    <row r="5" spans="1:7" ht="26.25" customHeight="1" thickBot="1">
      <c r="A5" s="191"/>
      <c r="B5" s="160" t="s">
        <v>125</v>
      </c>
      <c r="C5" s="160" t="s">
        <v>125</v>
      </c>
      <c r="D5" s="160" t="s">
        <v>125</v>
      </c>
      <c r="E5" s="160" t="s">
        <v>125</v>
      </c>
      <c r="F5" s="160" t="s">
        <v>125</v>
      </c>
      <c r="G5" s="191"/>
    </row>
    <row r="6" spans="1:7" s="185" customFormat="1" ht="24.75" thickBot="1">
      <c r="A6" s="183">
        <v>1</v>
      </c>
      <c r="B6" s="184">
        <v>45</v>
      </c>
      <c r="C6" s="184">
        <v>15</v>
      </c>
      <c r="D6" s="184">
        <v>15</v>
      </c>
      <c r="E6" s="184">
        <v>15</v>
      </c>
      <c r="F6" s="184">
        <v>10</v>
      </c>
      <c r="G6" s="184">
        <f>SUM(B6:F6)</f>
        <v>100</v>
      </c>
    </row>
    <row r="7" spans="1:7" ht="24.75" thickBot="1">
      <c r="A7" s="163">
        <v>2</v>
      </c>
      <c r="B7" s="164">
        <v>45</v>
      </c>
      <c r="C7" s="164">
        <v>30</v>
      </c>
      <c r="D7" s="165">
        <v>15</v>
      </c>
      <c r="E7" s="165">
        <v>5</v>
      </c>
      <c r="F7" s="165">
        <v>5</v>
      </c>
      <c r="G7" s="162">
        <f t="shared" ref="G7:G9" si="0">SUM(B7:F7)</f>
        <v>100</v>
      </c>
    </row>
    <row r="8" spans="1:7" ht="24.75" thickBot="1">
      <c r="A8" s="166">
        <v>3</v>
      </c>
      <c r="B8" s="167">
        <v>45</v>
      </c>
      <c r="C8" s="167">
        <v>20</v>
      </c>
      <c r="D8" s="168">
        <v>15</v>
      </c>
      <c r="E8" s="168">
        <v>10</v>
      </c>
      <c r="F8" s="168">
        <v>10</v>
      </c>
      <c r="G8" s="162">
        <f t="shared" si="0"/>
        <v>100</v>
      </c>
    </row>
    <row r="9" spans="1:7" ht="24.75" thickBot="1">
      <c r="A9" s="169">
        <v>4</v>
      </c>
      <c r="B9" s="170">
        <v>45</v>
      </c>
      <c r="C9" s="170">
        <v>25</v>
      </c>
      <c r="D9" s="171">
        <v>10</v>
      </c>
      <c r="E9" s="171">
        <v>10</v>
      </c>
      <c r="F9" s="171">
        <v>10</v>
      </c>
      <c r="G9" s="162">
        <f t="shared" si="0"/>
        <v>100</v>
      </c>
    </row>
    <row r="10" spans="1:7" ht="27">
      <c r="A10" s="172"/>
    </row>
    <row r="11" spans="1:7" ht="31.5" thickBot="1">
      <c r="A11" s="157" t="s">
        <v>338</v>
      </c>
    </row>
    <row r="12" spans="1:7" ht="86.25" customHeight="1">
      <c r="A12" s="190" t="s">
        <v>183</v>
      </c>
      <c r="B12" s="173" t="s">
        <v>333</v>
      </c>
      <c r="C12" s="159" t="s">
        <v>334</v>
      </c>
      <c r="D12" s="159" t="s">
        <v>335</v>
      </c>
      <c r="E12" s="159" t="s">
        <v>336</v>
      </c>
      <c r="F12" s="174" t="s">
        <v>337</v>
      </c>
      <c r="G12" s="192" t="s">
        <v>126</v>
      </c>
    </row>
    <row r="13" spans="1:7" ht="24.75" thickBot="1">
      <c r="A13" s="191"/>
      <c r="B13" s="175" t="s">
        <v>125</v>
      </c>
      <c r="C13" s="160" t="s">
        <v>125</v>
      </c>
      <c r="D13" s="160" t="s">
        <v>125</v>
      </c>
      <c r="E13" s="160" t="s">
        <v>125</v>
      </c>
      <c r="F13" s="176" t="s">
        <v>125</v>
      </c>
      <c r="G13" s="193"/>
    </row>
    <row r="14" spans="1:7" ht="24.75" thickBot="1">
      <c r="A14" s="161">
        <v>1</v>
      </c>
      <c r="B14" s="170">
        <v>35</v>
      </c>
      <c r="C14" s="162">
        <v>15</v>
      </c>
      <c r="D14" s="162">
        <v>15</v>
      </c>
      <c r="E14" s="162">
        <v>15</v>
      </c>
      <c r="F14" s="177">
        <v>20</v>
      </c>
      <c r="G14" s="162">
        <f>SUM(B14:F14)</f>
        <v>100</v>
      </c>
    </row>
    <row r="15" spans="1:7" ht="24.75" thickBot="1">
      <c r="A15" s="163">
        <v>2</v>
      </c>
      <c r="B15" s="170">
        <v>35</v>
      </c>
      <c r="C15" s="164">
        <v>30</v>
      </c>
      <c r="D15" s="164">
        <v>15</v>
      </c>
      <c r="E15" s="164">
        <v>5</v>
      </c>
      <c r="F15" s="178">
        <v>15</v>
      </c>
      <c r="G15" s="162">
        <f t="shared" ref="G15:G17" si="1">SUM(B15:F15)</f>
        <v>100</v>
      </c>
    </row>
    <row r="16" spans="1:7" ht="24.75" thickBot="1">
      <c r="A16" s="166">
        <v>3</v>
      </c>
      <c r="B16" s="179">
        <v>35</v>
      </c>
      <c r="C16" s="166">
        <v>20</v>
      </c>
      <c r="D16" s="167">
        <v>15</v>
      </c>
      <c r="E16" s="167">
        <v>10</v>
      </c>
      <c r="F16" s="167">
        <v>20</v>
      </c>
      <c r="G16" s="162">
        <f t="shared" si="1"/>
        <v>100</v>
      </c>
    </row>
    <row r="17" spans="1:7" ht="24.75" thickBot="1">
      <c r="A17" s="169">
        <v>4</v>
      </c>
      <c r="B17" s="179">
        <v>35</v>
      </c>
      <c r="C17" s="180">
        <v>25</v>
      </c>
      <c r="D17" s="170">
        <v>10</v>
      </c>
      <c r="E17" s="170">
        <v>10</v>
      </c>
      <c r="F17" s="170">
        <v>20</v>
      </c>
      <c r="G17" s="162">
        <f t="shared" si="1"/>
        <v>100</v>
      </c>
    </row>
  </sheetData>
  <mergeCells count="5">
    <mergeCell ref="G4:G5"/>
    <mergeCell ref="G12:G13"/>
    <mergeCell ref="A4:A5"/>
    <mergeCell ref="A12:A13"/>
    <mergeCell ref="A1:G1"/>
  </mergeCells>
  <pageMargins left="0.95" right="0.45" top="0.5" bottom="0.2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88"/>
  <sheetViews>
    <sheetView view="pageBreakPreview" zoomScale="160" zoomScaleNormal="160" zoomScaleSheetLayoutView="160" workbookViewId="0">
      <pane ySplit="2" topLeftCell="A87" activePane="bottomLeft" state="frozen"/>
      <selection activeCell="M6" sqref="M6"/>
      <selection pane="bottomLeft" activeCell="J81" sqref="J81"/>
    </sheetView>
  </sheetViews>
  <sheetFormatPr defaultRowHeight="17.25"/>
  <cols>
    <col min="1" max="1" width="42.28515625" style="35" customWidth="1"/>
    <col min="2" max="2" width="14.140625" style="35" customWidth="1"/>
    <col min="3" max="3" width="12.140625" style="35" customWidth="1"/>
    <col min="4" max="4" width="12.28515625" style="35" customWidth="1"/>
    <col min="5" max="5" width="12.140625" style="35" customWidth="1"/>
    <col min="6" max="16384" width="9.140625" style="35"/>
  </cols>
  <sheetData>
    <row r="1" spans="1:5" s="30" customFormat="1" ht="33">
      <c r="A1" s="27" t="s">
        <v>309</v>
      </c>
      <c r="B1" s="28"/>
      <c r="C1" s="29"/>
      <c r="D1" s="29"/>
      <c r="E1" s="29"/>
    </row>
    <row r="2" spans="1:5" ht="69.75" customHeight="1">
      <c r="A2" s="31" t="s">
        <v>0</v>
      </c>
      <c r="B2" s="32" t="s">
        <v>129</v>
      </c>
      <c r="C2" s="33" t="s">
        <v>130</v>
      </c>
      <c r="D2" s="34" t="s">
        <v>158</v>
      </c>
      <c r="E2" s="34" t="s">
        <v>339</v>
      </c>
    </row>
    <row r="3" spans="1:5" ht="33">
      <c r="A3" s="36" t="s">
        <v>310</v>
      </c>
      <c r="B3" s="37"/>
      <c r="C3" s="38"/>
      <c r="D3" s="39"/>
      <c r="E3" s="39"/>
    </row>
    <row r="4" spans="1:5" ht="54">
      <c r="A4" s="40" t="s">
        <v>159</v>
      </c>
      <c r="B4" s="41"/>
      <c r="C4" s="42"/>
      <c r="D4" s="43"/>
      <c r="E4" s="43"/>
    </row>
    <row r="5" spans="1:5" s="48" customFormat="1" ht="27">
      <c r="A5" s="44" t="s">
        <v>302</v>
      </c>
      <c r="B5" s="45" t="s">
        <v>157</v>
      </c>
      <c r="C5" s="46">
        <v>5.5</v>
      </c>
      <c r="D5" s="47"/>
      <c r="E5" s="47">
        <f>D5*C5</f>
        <v>0</v>
      </c>
    </row>
    <row r="6" spans="1:5" s="48" customFormat="1" ht="27">
      <c r="A6" s="44" t="s">
        <v>303</v>
      </c>
      <c r="B6" s="45" t="s">
        <v>157</v>
      </c>
      <c r="C6" s="46">
        <v>6.5</v>
      </c>
      <c r="D6" s="47"/>
      <c r="E6" s="47">
        <f>D6*C6</f>
        <v>0</v>
      </c>
    </row>
    <row r="7" spans="1:5" ht="54">
      <c r="A7" s="40" t="s">
        <v>162</v>
      </c>
      <c r="B7" s="41"/>
      <c r="C7" s="42"/>
      <c r="D7" s="43"/>
      <c r="E7" s="43"/>
    </row>
    <row r="8" spans="1:5" s="48" customFormat="1" ht="27">
      <c r="A8" s="44" t="s">
        <v>302</v>
      </c>
      <c r="B8" s="45" t="s">
        <v>157</v>
      </c>
      <c r="C8" s="46">
        <v>5.5</v>
      </c>
      <c r="D8" s="47"/>
      <c r="E8" s="47">
        <f>D8*C8</f>
        <v>0</v>
      </c>
    </row>
    <row r="9" spans="1:5" s="48" customFormat="1" ht="27">
      <c r="A9" s="44" t="s">
        <v>303</v>
      </c>
      <c r="B9" s="45" t="s">
        <v>157</v>
      </c>
      <c r="C9" s="46">
        <v>6.5</v>
      </c>
      <c r="D9" s="47"/>
      <c r="E9" s="47">
        <f>D9*C9</f>
        <v>0</v>
      </c>
    </row>
    <row r="10" spans="1:5" ht="54">
      <c r="A10" s="40" t="s">
        <v>160</v>
      </c>
      <c r="B10" s="49"/>
      <c r="C10" s="42"/>
      <c r="D10" s="43"/>
      <c r="E10" s="43"/>
    </row>
    <row r="11" spans="1:5" ht="27">
      <c r="A11" s="50" t="s">
        <v>76</v>
      </c>
      <c r="B11" s="51" t="s">
        <v>157</v>
      </c>
      <c r="C11" s="52">
        <v>4</v>
      </c>
      <c r="D11" s="53"/>
      <c r="E11" s="53">
        <f>D11*C11</f>
        <v>0</v>
      </c>
    </row>
    <row r="12" spans="1:5" ht="36.75" customHeight="1">
      <c r="A12" s="50" t="s">
        <v>77</v>
      </c>
      <c r="B12" s="51" t="s">
        <v>157</v>
      </c>
      <c r="C12" s="52">
        <v>5</v>
      </c>
      <c r="D12" s="53"/>
      <c r="E12" s="53">
        <f>D12*C12</f>
        <v>0</v>
      </c>
    </row>
    <row r="13" spans="1:5" ht="54">
      <c r="A13" s="40" t="s">
        <v>161</v>
      </c>
      <c r="B13" s="49"/>
      <c r="C13" s="42"/>
      <c r="D13" s="43"/>
      <c r="E13" s="43"/>
    </row>
    <row r="14" spans="1:5" ht="27">
      <c r="A14" s="50" t="s">
        <v>76</v>
      </c>
      <c r="B14" s="51" t="s">
        <v>157</v>
      </c>
      <c r="C14" s="52">
        <v>5</v>
      </c>
      <c r="D14" s="53"/>
      <c r="E14" s="53">
        <f>D14*C14</f>
        <v>0</v>
      </c>
    </row>
    <row r="15" spans="1:5" ht="27">
      <c r="A15" s="50" t="s">
        <v>77</v>
      </c>
      <c r="B15" s="51" t="s">
        <v>157</v>
      </c>
      <c r="C15" s="52">
        <v>6</v>
      </c>
      <c r="D15" s="53"/>
      <c r="E15" s="53">
        <f>D15*C15</f>
        <v>0</v>
      </c>
    </row>
    <row r="16" spans="1:5" ht="30" customHeight="1">
      <c r="A16" s="54" t="s">
        <v>311</v>
      </c>
      <c r="B16" s="41"/>
      <c r="C16" s="42"/>
      <c r="D16" s="43"/>
      <c r="E16" s="43"/>
    </row>
    <row r="17" spans="1:5" ht="27">
      <c r="A17" s="55" t="s">
        <v>1</v>
      </c>
      <c r="B17" s="56" t="s">
        <v>157</v>
      </c>
      <c r="C17" s="57">
        <v>3.5</v>
      </c>
      <c r="D17" s="58"/>
      <c r="E17" s="58">
        <f>D17*C17</f>
        <v>0</v>
      </c>
    </row>
    <row r="18" spans="1:5" ht="27">
      <c r="A18" s="59" t="s">
        <v>2</v>
      </c>
      <c r="B18" s="51" t="s">
        <v>157</v>
      </c>
      <c r="C18" s="52">
        <v>4</v>
      </c>
      <c r="D18" s="53"/>
      <c r="E18" s="53">
        <f>D18*C18</f>
        <v>0</v>
      </c>
    </row>
    <row r="19" spans="1:5" ht="27">
      <c r="A19" s="59" t="s">
        <v>254</v>
      </c>
      <c r="B19" s="51" t="s">
        <v>157</v>
      </c>
      <c r="C19" s="52">
        <v>4.5</v>
      </c>
      <c r="D19" s="53"/>
      <c r="E19" s="53">
        <f>D19*C19</f>
        <v>0</v>
      </c>
    </row>
    <row r="20" spans="1:5" ht="27">
      <c r="A20" s="59" t="s">
        <v>255</v>
      </c>
      <c r="B20" s="51" t="s">
        <v>157</v>
      </c>
      <c r="C20" s="52">
        <v>5</v>
      </c>
      <c r="D20" s="53"/>
      <c r="E20" s="53">
        <f>D20*C20</f>
        <v>0</v>
      </c>
    </row>
    <row r="21" spans="1:5" ht="54">
      <c r="A21" s="59" t="s">
        <v>307</v>
      </c>
      <c r="B21" s="51" t="s">
        <v>157</v>
      </c>
      <c r="C21" s="52">
        <v>5.5</v>
      </c>
      <c r="D21" s="53"/>
      <c r="E21" s="53">
        <f>D21*C21</f>
        <v>0</v>
      </c>
    </row>
    <row r="22" spans="1:5" ht="27">
      <c r="A22" s="54" t="s">
        <v>257</v>
      </c>
      <c r="B22" s="41"/>
      <c r="C22" s="42"/>
      <c r="D22" s="43"/>
      <c r="E22" s="43"/>
    </row>
    <row r="23" spans="1:5" ht="27">
      <c r="A23" s="59" t="s">
        <v>1</v>
      </c>
      <c r="B23" s="51" t="s">
        <v>157</v>
      </c>
      <c r="C23" s="52">
        <v>4.5</v>
      </c>
      <c r="D23" s="53"/>
      <c r="E23" s="53">
        <f>D23*C23</f>
        <v>0</v>
      </c>
    </row>
    <row r="24" spans="1:5" ht="27">
      <c r="A24" s="59" t="s">
        <v>2</v>
      </c>
      <c r="B24" s="51" t="s">
        <v>157</v>
      </c>
      <c r="C24" s="52">
        <v>5</v>
      </c>
      <c r="D24" s="53"/>
      <c r="E24" s="53">
        <f>D24*C24</f>
        <v>0</v>
      </c>
    </row>
    <row r="25" spans="1:5" ht="27">
      <c r="A25" s="59" t="s">
        <v>254</v>
      </c>
      <c r="B25" s="51" t="s">
        <v>157</v>
      </c>
      <c r="C25" s="52">
        <v>5.5</v>
      </c>
      <c r="D25" s="53"/>
      <c r="E25" s="53">
        <f>D25*C25</f>
        <v>0</v>
      </c>
    </row>
    <row r="26" spans="1:5" ht="27">
      <c r="A26" s="59" t="s">
        <v>255</v>
      </c>
      <c r="B26" s="51" t="s">
        <v>157</v>
      </c>
      <c r="C26" s="52">
        <v>6</v>
      </c>
      <c r="D26" s="53"/>
      <c r="E26" s="53">
        <f>D26*C26</f>
        <v>0</v>
      </c>
    </row>
    <row r="27" spans="1:5" ht="54">
      <c r="A27" s="59" t="s">
        <v>307</v>
      </c>
      <c r="B27" s="51" t="s">
        <v>157</v>
      </c>
      <c r="C27" s="52">
        <v>6.5</v>
      </c>
      <c r="D27" s="53"/>
      <c r="E27" s="53">
        <f>D27*C27</f>
        <v>0</v>
      </c>
    </row>
    <row r="28" spans="1:5" ht="27">
      <c r="A28" s="60" t="s">
        <v>258</v>
      </c>
      <c r="B28" s="61"/>
      <c r="C28" s="62"/>
      <c r="D28" s="63"/>
      <c r="E28" s="63"/>
    </row>
    <row r="29" spans="1:5" ht="27">
      <c r="A29" s="64" t="s">
        <v>1</v>
      </c>
      <c r="B29" s="45" t="s">
        <v>157</v>
      </c>
      <c r="C29" s="57">
        <v>4.5</v>
      </c>
      <c r="D29" s="47"/>
      <c r="E29" s="47">
        <f>D29*C29</f>
        <v>0</v>
      </c>
    </row>
    <row r="30" spans="1:5" ht="27">
      <c r="A30" s="64" t="s">
        <v>2</v>
      </c>
      <c r="B30" s="45" t="s">
        <v>157</v>
      </c>
      <c r="C30" s="57">
        <v>5</v>
      </c>
      <c r="D30" s="47"/>
      <c r="E30" s="47">
        <f>D30*C30</f>
        <v>0</v>
      </c>
    </row>
    <row r="31" spans="1:5" ht="27">
      <c r="A31" s="64" t="s">
        <v>254</v>
      </c>
      <c r="B31" s="45" t="s">
        <v>157</v>
      </c>
      <c r="C31" s="57">
        <v>5.5</v>
      </c>
      <c r="D31" s="47"/>
      <c r="E31" s="47">
        <f>D31*C31</f>
        <v>0</v>
      </c>
    </row>
    <row r="32" spans="1:5" ht="27">
      <c r="A32" s="64" t="s">
        <v>255</v>
      </c>
      <c r="B32" s="45" t="s">
        <v>157</v>
      </c>
      <c r="C32" s="57">
        <v>6</v>
      </c>
      <c r="D32" s="47"/>
      <c r="E32" s="47">
        <f>D32*C32</f>
        <v>0</v>
      </c>
    </row>
    <row r="33" spans="1:5" ht="54">
      <c r="A33" s="64" t="s">
        <v>307</v>
      </c>
      <c r="B33" s="45" t="s">
        <v>157</v>
      </c>
      <c r="C33" s="57">
        <v>6.5</v>
      </c>
      <c r="D33" s="47"/>
      <c r="E33" s="47">
        <f>D33*C33</f>
        <v>0</v>
      </c>
    </row>
    <row r="34" spans="1:5" ht="27">
      <c r="A34" s="60" t="s">
        <v>259</v>
      </c>
      <c r="B34" s="61"/>
      <c r="C34" s="62"/>
      <c r="D34" s="63"/>
      <c r="E34" s="63"/>
    </row>
    <row r="35" spans="1:5" ht="27">
      <c r="A35" s="55" t="s">
        <v>1</v>
      </c>
      <c r="B35" s="56" t="s">
        <v>157</v>
      </c>
      <c r="C35" s="57">
        <v>5.5</v>
      </c>
      <c r="D35" s="58"/>
      <c r="E35" s="58">
        <f>D35*C35</f>
        <v>0</v>
      </c>
    </row>
    <row r="36" spans="1:5" ht="27">
      <c r="A36" s="55" t="s">
        <v>2</v>
      </c>
      <c r="B36" s="56" t="s">
        <v>157</v>
      </c>
      <c r="C36" s="57">
        <v>6</v>
      </c>
      <c r="D36" s="58"/>
      <c r="E36" s="58">
        <f>D36*C36</f>
        <v>0</v>
      </c>
    </row>
    <row r="37" spans="1:5" ht="27">
      <c r="A37" s="55" t="s">
        <v>254</v>
      </c>
      <c r="B37" s="56" t="s">
        <v>157</v>
      </c>
      <c r="C37" s="57">
        <v>6.5</v>
      </c>
      <c r="D37" s="58"/>
      <c r="E37" s="58">
        <f>D37*C37</f>
        <v>0</v>
      </c>
    </row>
    <row r="38" spans="1:5" ht="27">
      <c r="A38" s="55" t="s">
        <v>255</v>
      </c>
      <c r="B38" s="56" t="s">
        <v>157</v>
      </c>
      <c r="C38" s="57">
        <v>7</v>
      </c>
      <c r="D38" s="58"/>
      <c r="E38" s="58">
        <f>D38*C38</f>
        <v>0</v>
      </c>
    </row>
    <row r="39" spans="1:5" ht="54">
      <c r="A39" s="55" t="s">
        <v>256</v>
      </c>
      <c r="B39" s="56" t="s">
        <v>157</v>
      </c>
      <c r="C39" s="57">
        <v>7.5</v>
      </c>
      <c r="D39" s="58"/>
      <c r="E39" s="58">
        <f>D39*C39</f>
        <v>0</v>
      </c>
    </row>
    <row r="40" spans="1:5" ht="27">
      <c r="A40" s="65" t="s">
        <v>304</v>
      </c>
      <c r="B40" s="41"/>
      <c r="C40" s="42"/>
      <c r="D40" s="43"/>
      <c r="E40" s="43"/>
    </row>
    <row r="41" spans="1:5" ht="27">
      <c r="A41" s="66" t="s">
        <v>3</v>
      </c>
      <c r="B41" s="51" t="s">
        <v>109</v>
      </c>
      <c r="C41" s="52">
        <v>5</v>
      </c>
      <c r="D41" s="67"/>
      <c r="E41" s="53">
        <f>D41*C41</f>
        <v>0</v>
      </c>
    </row>
    <row r="42" spans="1:5" ht="27">
      <c r="A42" s="66" t="s">
        <v>4</v>
      </c>
      <c r="B42" s="51" t="s">
        <v>109</v>
      </c>
      <c r="C42" s="52">
        <v>3.5</v>
      </c>
      <c r="D42" s="67"/>
      <c r="E42" s="53">
        <f>D42*C42</f>
        <v>0</v>
      </c>
    </row>
    <row r="43" spans="1:5" ht="27">
      <c r="A43" s="65" t="s">
        <v>5</v>
      </c>
      <c r="B43" s="41"/>
      <c r="C43" s="42"/>
      <c r="D43" s="43"/>
      <c r="E43" s="43"/>
    </row>
    <row r="44" spans="1:5" ht="27">
      <c r="A44" s="68" t="s">
        <v>3</v>
      </c>
      <c r="B44" s="69" t="s">
        <v>109</v>
      </c>
      <c r="C44" s="52">
        <v>3.5</v>
      </c>
      <c r="D44" s="67"/>
      <c r="E44" s="67">
        <f>D44*C44</f>
        <v>0</v>
      </c>
    </row>
    <row r="45" spans="1:5" ht="35.25" customHeight="1">
      <c r="A45" s="68" t="s">
        <v>4</v>
      </c>
      <c r="B45" s="69" t="s">
        <v>109</v>
      </c>
      <c r="C45" s="52">
        <v>2</v>
      </c>
      <c r="D45" s="67"/>
      <c r="E45" s="67">
        <f t="shared" ref="E45:E48" si="0">D45*C45</f>
        <v>0</v>
      </c>
    </row>
    <row r="46" spans="1:5" ht="54">
      <c r="A46" s="70" t="s">
        <v>312</v>
      </c>
      <c r="B46" s="51" t="s">
        <v>103</v>
      </c>
      <c r="C46" s="52">
        <v>0.5</v>
      </c>
      <c r="D46" s="67"/>
      <c r="E46" s="67">
        <f t="shared" si="0"/>
        <v>0</v>
      </c>
    </row>
    <row r="47" spans="1:5" ht="27">
      <c r="A47" s="66" t="s">
        <v>8</v>
      </c>
      <c r="B47" s="71" t="s">
        <v>157</v>
      </c>
      <c r="C47" s="52">
        <v>5</v>
      </c>
      <c r="D47" s="67"/>
      <c r="E47" s="67">
        <f t="shared" si="0"/>
        <v>0</v>
      </c>
    </row>
    <row r="48" spans="1:5" ht="30.75" customHeight="1">
      <c r="A48" s="66" t="s">
        <v>9</v>
      </c>
      <c r="B48" s="51" t="s">
        <v>166</v>
      </c>
      <c r="C48" s="52">
        <v>5</v>
      </c>
      <c r="D48" s="67"/>
      <c r="E48" s="67">
        <f t="shared" si="0"/>
        <v>0</v>
      </c>
    </row>
    <row r="49" spans="1:5" ht="54.75" customHeight="1">
      <c r="A49" s="198" t="s">
        <v>164</v>
      </c>
      <c r="B49" s="199"/>
      <c r="C49" s="42"/>
      <c r="D49" s="43"/>
      <c r="E49" s="43"/>
    </row>
    <row r="50" spans="1:5" ht="27">
      <c r="A50" s="66" t="s">
        <v>260</v>
      </c>
      <c r="B50" s="51" t="s">
        <v>109</v>
      </c>
      <c r="C50" s="52">
        <v>3</v>
      </c>
      <c r="D50" s="67"/>
      <c r="E50" s="53">
        <f>D50*C50</f>
        <v>0</v>
      </c>
    </row>
    <row r="51" spans="1:5" ht="27">
      <c r="A51" s="66" t="s">
        <v>261</v>
      </c>
      <c r="B51" s="51" t="s">
        <v>109</v>
      </c>
      <c r="C51" s="52">
        <v>1.5</v>
      </c>
      <c r="D51" s="67"/>
      <c r="E51" s="53">
        <f t="shared" ref="E51:E58" si="1">D51*C51</f>
        <v>0</v>
      </c>
    </row>
    <row r="52" spans="1:5" ht="27">
      <c r="A52" s="66" t="s">
        <v>70</v>
      </c>
      <c r="B52" s="51" t="s">
        <v>109</v>
      </c>
      <c r="C52" s="52">
        <v>15</v>
      </c>
      <c r="D52" s="67"/>
      <c r="E52" s="53">
        <f t="shared" si="1"/>
        <v>0</v>
      </c>
    </row>
    <row r="53" spans="1:5" ht="27">
      <c r="A53" s="66" t="s">
        <v>71</v>
      </c>
      <c r="B53" s="51" t="s">
        <v>109</v>
      </c>
      <c r="C53" s="52">
        <v>8</v>
      </c>
      <c r="D53" s="67"/>
      <c r="E53" s="53">
        <f t="shared" si="1"/>
        <v>0</v>
      </c>
    </row>
    <row r="54" spans="1:5" ht="27">
      <c r="A54" s="66" t="s">
        <v>72</v>
      </c>
      <c r="B54" s="51" t="s">
        <v>109</v>
      </c>
      <c r="C54" s="52">
        <v>20</v>
      </c>
      <c r="D54" s="67"/>
      <c r="E54" s="53">
        <f t="shared" si="1"/>
        <v>0</v>
      </c>
    </row>
    <row r="55" spans="1:5" ht="27">
      <c r="A55" s="66" t="s">
        <v>73</v>
      </c>
      <c r="B55" s="51" t="s">
        <v>109</v>
      </c>
      <c r="C55" s="52">
        <v>10</v>
      </c>
      <c r="D55" s="67"/>
      <c r="E55" s="53">
        <f t="shared" si="1"/>
        <v>0</v>
      </c>
    </row>
    <row r="56" spans="1:5" ht="54">
      <c r="A56" s="70" t="s">
        <v>78</v>
      </c>
      <c r="B56" s="51" t="s">
        <v>109</v>
      </c>
      <c r="C56" s="52">
        <v>1</v>
      </c>
      <c r="D56" s="67"/>
      <c r="E56" s="53">
        <f t="shared" si="1"/>
        <v>0</v>
      </c>
    </row>
    <row r="57" spans="1:5" ht="54">
      <c r="A57" s="70" t="s">
        <v>79</v>
      </c>
      <c r="B57" s="51" t="s">
        <v>109</v>
      </c>
      <c r="C57" s="52">
        <v>2</v>
      </c>
      <c r="D57" s="67"/>
      <c r="E57" s="53">
        <f>D57*C57</f>
        <v>0</v>
      </c>
    </row>
    <row r="58" spans="1:5" ht="58.5" customHeight="1">
      <c r="A58" s="70" t="s">
        <v>80</v>
      </c>
      <c r="B58" s="51" t="s">
        <v>109</v>
      </c>
      <c r="C58" s="52">
        <v>3</v>
      </c>
      <c r="D58" s="67"/>
      <c r="E58" s="53">
        <f t="shared" si="1"/>
        <v>0</v>
      </c>
    </row>
    <row r="59" spans="1:5" ht="57" customHeight="1">
      <c r="A59" s="198" t="s">
        <v>163</v>
      </c>
      <c r="B59" s="199"/>
      <c r="C59" s="42"/>
      <c r="D59" s="43"/>
      <c r="E59" s="43"/>
    </row>
    <row r="60" spans="1:5" ht="27">
      <c r="A60" s="66" t="s">
        <v>260</v>
      </c>
      <c r="B60" s="51" t="s">
        <v>109</v>
      </c>
      <c r="C60" s="52">
        <v>4</v>
      </c>
      <c r="D60" s="67"/>
      <c r="E60" s="53">
        <f>D60*C60</f>
        <v>0</v>
      </c>
    </row>
    <row r="61" spans="1:5" ht="27">
      <c r="A61" s="66" t="s">
        <v>261</v>
      </c>
      <c r="B61" s="51" t="s">
        <v>109</v>
      </c>
      <c r="C61" s="52">
        <v>2.5</v>
      </c>
      <c r="D61" s="67"/>
      <c r="E61" s="53">
        <f t="shared" ref="E61:E71" si="2">D61*C61</f>
        <v>0</v>
      </c>
    </row>
    <row r="62" spans="1:5" ht="27">
      <c r="A62" s="66" t="s">
        <v>70</v>
      </c>
      <c r="B62" s="51" t="s">
        <v>109</v>
      </c>
      <c r="C62" s="52">
        <v>6</v>
      </c>
      <c r="D62" s="67"/>
      <c r="E62" s="53">
        <f t="shared" si="2"/>
        <v>0</v>
      </c>
    </row>
    <row r="63" spans="1:5" ht="27">
      <c r="A63" s="66" t="s">
        <v>71</v>
      </c>
      <c r="B63" s="51" t="s">
        <v>109</v>
      </c>
      <c r="C63" s="52">
        <v>3.5</v>
      </c>
      <c r="D63" s="67"/>
      <c r="E63" s="53">
        <f t="shared" si="2"/>
        <v>0</v>
      </c>
    </row>
    <row r="64" spans="1:5" ht="27">
      <c r="A64" s="66" t="s">
        <v>262</v>
      </c>
      <c r="B64" s="51" t="s">
        <v>109</v>
      </c>
      <c r="C64" s="52">
        <v>11</v>
      </c>
      <c r="D64" s="67"/>
      <c r="E64" s="53">
        <f t="shared" si="2"/>
        <v>0</v>
      </c>
    </row>
    <row r="65" spans="1:5" ht="27">
      <c r="A65" s="66" t="s">
        <v>73</v>
      </c>
      <c r="B65" s="51" t="s">
        <v>109</v>
      </c>
      <c r="C65" s="52">
        <v>6</v>
      </c>
      <c r="D65" s="67"/>
      <c r="E65" s="53">
        <f t="shared" si="2"/>
        <v>0</v>
      </c>
    </row>
    <row r="66" spans="1:5" ht="54">
      <c r="A66" s="70" t="s">
        <v>78</v>
      </c>
      <c r="B66" s="51" t="s">
        <v>109</v>
      </c>
      <c r="C66" s="52">
        <v>2</v>
      </c>
      <c r="D66" s="67"/>
      <c r="E66" s="53">
        <f t="shared" si="2"/>
        <v>0</v>
      </c>
    </row>
    <row r="67" spans="1:5" ht="54">
      <c r="A67" s="70" t="s">
        <v>79</v>
      </c>
      <c r="B67" s="51" t="s">
        <v>109</v>
      </c>
      <c r="C67" s="52">
        <v>3</v>
      </c>
      <c r="D67" s="67"/>
      <c r="E67" s="53">
        <f t="shared" si="2"/>
        <v>0</v>
      </c>
    </row>
    <row r="68" spans="1:5" ht="54">
      <c r="A68" s="70" t="s">
        <v>80</v>
      </c>
      <c r="B68" s="51" t="s">
        <v>109</v>
      </c>
      <c r="C68" s="52">
        <v>4</v>
      </c>
      <c r="D68" s="67"/>
      <c r="E68" s="53">
        <f t="shared" si="2"/>
        <v>0</v>
      </c>
    </row>
    <row r="69" spans="1:5" ht="27">
      <c r="A69" s="70" t="s">
        <v>98</v>
      </c>
      <c r="B69" s="51" t="s">
        <v>165</v>
      </c>
      <c r="C69" s="52">
        <v>15</v>
      </c>
      <c r="D69" s="67"/>
      <c r="E69" s="53">
        <f t="shared" si="2"/>
        <v>0</v>
      </c>
    </row>
    <row r="70" spans="1:5" ht="27">
      <c r="A70" s="70" t="s">
        <v>275</v>
      </c>
      <c r="B70" s="51" t="s">
        <v>165</v>
      </c>
      <c r="C70" s="52">
        <v>10</v>
      </c>
      <c r="D70" s="67"/>
      <c r="E70" s="53">
        <f t="shared" si="2"/>
        <v>0</v>
      </c>
    </row>
    <row r="71" spans="1:5" ht="27">
      <c r="A71" s="70" t="s">
        <v>99</v>
      </c>
      <c r="B71" s="51" t="s">
        <v>165</v>
      </c>
      <c r="C71" s="52">
        <v>7.5</v>
      </c>
      <c r="D71" s="67"/>
      <c r="E71" s="53">
        <f t="shared" si="2"/>
        <v>0</v>
      </c>
    </row>
    <row r="72" spans="1:5" ht="33">
      <c r="A72" s="72" t="s">
        <v>6</v>
      </c>
      <c r="B72" s="73"/>
      <c r="C72" s="74"/>
      <c r="D72" s="75"/>
      <c r="E72" s="75"/>
    </row>
    <row r="73" spans="1:5" ht="27">
      <c r="A73" s="65" t="s">
        <v>7</v>
      </c>
      <c r="B73" s="41"/>
      <c r="C73" s="42"/>
      <c r="D73" s="43"/>
      <c r="E73" s="43"/>
    </row>
    <row r="74" spans="1:5" ht="27">
      <c r="A74" s="70" t="s">
        <v>81</v>
      </c>
      <c r="B74" s="51" t="s">
        <v>167</v>
      </c>
      <c r="C74" s="52">
        <v>2</v>
      </c>
      <c r="D74" s="67"/>
      <c r="E74" s="53">
        <f>D74*C74</f>
        <v>0</v>
      </c>
    </row>
    <row r="75" spans="1:5" ht="27">
      <c r="A75" s="70" t="s">
        <v>276</v>
      </c>
      <c r="B75" s="51" t="s">
        <v>112</v>
      </c>
      <c r="C75" s="52">
        <v>1</v>
      </c>
      <c r="D75" s="67"/>
      <c r="E75" s="53">
        <f t="shared" ref="E75:E80" si="3">D75*C75</f>
        <v>0</v>
      </c>
    </row>
    <row r="76" spans="1:5" ht="33.75" customHeight="1">
      <c r="A76" s="66" t="s">
        <v>10</v>
      </c>
      <c r="B76" s="51" t="s">
        <v>168</v>
      </c>
      <c r="C76" s="52">
        <v>2</v>
      </c>
      <c r="D76" s="67"/>
      <c r="E76" s="53">
        <f t="shared" si="3"/>
        <v>0</v>
      </c>
    </row>
    <row r="77" spans="1:5" ht="135">
      <c r="A77" s="76" t="s">
        <v>313</v>
      </c>
      <c r="B77" s="69" t="s">
        <v>112</v>
      </c>
      <c r="C77" s="52">
        <v>1</v>
      </c>
      <c r="D77" s="67"/>
      <c r="E77" s="67">
        <f>D77*C77</f>
        <v>0</v>
      </c>
    </row>
    <row r="78" spans="1:5" ht="27">
      <c r="A78" s="68" t="s">
        <v>11</v>
      </c>
      <c r="B78" s="69" t="s">
        <v>112</v>
      </c>
      <c r="C78" s="52">
        <v>0.5</v>
      </c>
      <c r="D78" s="67"/>
      <c r="E78" s="67">
        <f t="shared" si="3"/>
        <v>0</v>
      </c>
    </row>
    <row r="79" spans="1:5" ht="27">
      <c r="A79" s="68" t="s">
        <v>12</v>
      </c>
      <c r="B79" s="69" t="s">
        <v>112</v>
      </c>
      <c r="C79" s="52">
        <v>0.75</v>
      </c>
      <c r="D79" s="67"/>
      <c r="E79" s="67">
        <f t="shared" si="3"/>
        <v>0</v>
      </c>
    </row>
    <row r="80" spans="1:5" ht="27">
      <c r="A80" s="68" t="s">
        <v>13</v>
      </c>
      <c r="B80" s="69" t="s">
        <v>112</v>
      </c>
      <c r="C80" s="52">
        <v>1</v>
      </c>
      <c r="D80" s="67"/>
      <c r="E80" s="67">
        <f t="shared" si="3"/>
        <v>0</v>
      </c>
    </row>
    <row r="81" spans="1:5" ht="30.75">
      <c r="A81" s="77" t="s">
        <v>74</v>
      </c>
      <c r="B81" s="49"/>
      <c r="C81" s="42"/>
      <c r="D81" s="43"/>
      <c r="E81" s="43"/>
    </row>
    <row r="82" spans="1:5" ht="54">
      <c r="A82" s="70" t="s">
        <v>75</v>
      </c>
      <c r="B82" s="51" t="s">
        <v>165</v>
      </c>
      <c r="C82" s="52">
        <v>20</v>
      </c>
      <c r="D82" s="53"/>
      <c r="E82" s="53">
        <f>D82*C82</f>
        <v>0</v>
      </c>
    </row>
    <row r="83" spans="1:5" ht="54">
      <c r="A83" s="70" t="s">
        <v>69</v>
      </c>
      <c r="B83" s="51" t="s">
        <v>157</v>
      </c>
      <c r="C83" s="52">
        <v>3</v>
      </c>
      <c r="D83" s="53"/>
      <c r="E83" s="53">
        <f>D83*C83</f>
        <v>0</v>
      </c>
    </row>
    <row r="84" spans="1:5" ht="30.75">
      <c r="A84" s="30"/>
      <c r="B84" s="200" t="s">
        <v>340</v>
      </c>
      <c r="C84" s="200"/>
      <c r="D84" s="200"/>
      <c r="E84" s="78">
        <f>SUM(E5,E6,E8,E9,E11,E12,E14,E15,E17,E18,E19,E20,E21,E23,E24,E25,E26,E27,E29,E30,E31,E32,E33,E35,E36,E37,E38,E39)</f>
        <v>0</v>
      </c>
    </row>
    <row r="85" spans="1:5" ht="30.75">
      <c r="A85" s="196" t="s">
        <v>341</v>
      </c>
      <c r="B85" s="196"/>
      <c r="C85" s="196"/>
      <c r="D85" s="197"/>
      <c r="E85" s="78">
        <f>SUM(E41:E83)</f>
        <v>0</v>
      </c>
    </row>
    <row r="86" spans="1:5" ht="30.75">
      <c r="A86" s="30"/>
      <c r="B86" s="195" t="s">
        <v>83</v>
      </c>
      <c r="C86" s="195"/>
      <c r="D86" s="195"/>
      <c r="E86" s="79">
        <f>E85/15</f>
        <v>0</v>
      </c>
    </row>
    <row r="87" spans="1:5" ht="30.75">
      <c r="A87" s="30"/>
      <c r="B87" s="195" t="s">
        <v>342</v>
      </c>
      <c r="C87" s="195"/>
      <c r="D87" s="195"/>
      <c r="E87" s="79">
        <f>SUM(E84,E86)</f>
        <v>0</v>
      </c>
    </row>
    <row r="88" spans="1:5" ht="33">
      <c r="A88" s="30"/>
      <c r="B88" s="195" t="s">
        <v>195</v>
      </c>
      <c r="C88" s="195"/>
      <c r="D88" s="195"/>
      <c r="E88" s="83" t="str">
        <f>IF(E87&lt;16,"0",IF(E87=16,"1",IF(E87&lt;20,"2",IF(E87&lt;23,"3",IF(E87&lt;=25,"4",IF(E87&gt;25,"5"))))))</f>
        <v>0</v>
      </c>
    </row>
  </sheetData>
  <sheetProtection algorithmName="SHA-512" hashValue="/ShFNdnpfXHemjcIAr3HTXUjIramxKfy/YFYII8we2ZfiLD1p8x06jOpjxAbszZ8bTknzKjkJPZT/+OFFBx5Vg==" saltValue="sjhQZ7q2V0GlKqW7MmZxrQ==" spinCount="100000" sheet="1" objects="1" scenarios="1"/>
  <mergeCells count="7">
    <mergeCell ref="B88:D88"/>
    <mergeCell ref="A85:D85"/>
    <mergeCell ref="B86:D86"/>
    <mergeCell ref="A49:B49"/>
    <mergeCell ref="A59:B59"/>
    <mergeCell ref="B84:D84"/>
    <mergeCell ref="B87:D87"/>
  </mergeCells>
  <pageMargins left="0.5" right="0" top="0.5" bottom="0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72"/>
  <sheetViews>
    <sheetView view="pageBreakPreview" zoomScale="180" zoomScaleNormal="140" zoomScaleSheetLayoutView="180" workbookViewId="0">
      <pane ySplit="1" topLeftCell="A68" activePane="bottomLeft" state="frozen"/>
      <selection activeCell="M6" sqref="M6"/>
      <selection pane="bottomLeft" activeCell="D4" sqref="D4:D69"/>
    </sheetView>
  </sheetViews>
  <sheetFormatPr defaultRowHeight="17.25"/>
  <cols>
    <col min="1" max="1" width="50" style="87" customWidth="1"/>
    <col min="2" max="2" width="11.28515625" style="87" customWidth="1"/>
    <col min="3" max="3" width="11.7109375" style="87" customWidth="1"/>
    <col min="4" max="4" width="11.140625" style="87" customWidth="1"/>
    <col min="5" max="5" width="13.42578125" style="87" customWidth="1"/>
    <col min="6" max="16384" width="9.140625" style="87"/>
  </cols>
  <sheetData>
    <row r="1" spans="1:5" s="30" customFormat="1" ht="33">
      <c r="A1" s="27" t="s">
        <v>14</v>
      </c>
      <c r="B1" s="28"/>
      <c r="C1" s="29"/>
      <c r="D1" s="29"/>
      <c r="E1" s="29"/>
    </row>
    <row r="2" spans="1:5" ht="87.75" customHeight="1">
      <c r="A2" s="84" t="s">
        <v>0</v>
      </c>
      <c r="B2" s="85" t="s">
        <v>129</v>
      </c>
      <c r="C2" s="86" t="s">
        <v>130</v>
      </c>
      <c r="D2" s="39" t="s">
        <v>131</v>
      </c>
      <c r="E2" s="39" t="s">
        <v>169</v>
      </c>
    </row>
    <row r="3" spans="1:5" ht="27">
      <c r="A3" s="65" t="s">
        <v>16</v>
      </c>
      <c r="B3" s="49"/>
      <c r="C3" s="42"/>
      <c r="D3" s="43"/>
      <c r="E3" s="43"/>
    </row>
    <row r="4" spans="1:5" ht="33" customHeight="1">
      <c r="A4" s="70" t="s">
        <v>263</v>
      </c>
      <c r="B4" s="51" t="s">
        <v>109</v>
      </c>
      <c r="C4" s="88">
        <v>10</v>
      </c>
      <c r="D4" s="67"/>
      <c r="E4" s="67">
        <f>D4*C4</f>
        <v>0</v>
      </c>
    </row>
    <row r="5" spans="1:5" ht="33" customHeight="1">
      <c r="A5" s="70" t="s">
        <v>18</v>
      </c>
      <c r="B5" s="51" t="s">
        <v>109</v>
      </c>
      <c r="C5" s="88">
        <v>10</v>
      </c>
      <c r="D5" s="53"/>
      <c r="E5" s="67">
        <f t="shared" ref="E5:E10" si="0">D5*C5</f>
        <v>0</v>
      </c>
    </row>
    <row r="6" spans="1:5" ht="33" customHeight="1">
      <c r="A6" s="70" t="s">
        <v>19</v>
      </c>
      <c r="B6" s="51" t="s">
        <v>109</v>
      </c>
      <c r="C6" s="88">
        <v>15</v>
      </c>
      <c r="D6" s="53"/>
      <c r="E6" s="67">
        <f t="shared" si="0"/>
        <v>0</v>
      </c>
    </row>
    <row r="7" spans="1:5" ht="33" customHeight="1">
      <c r="A7" s="70" t="s">
        <v>84</v>
      </c>
      <c r="B7" s="51" t="s">
        <v>109</v>
      </c>
      <c r="C7" s="88">
        <v>20</v>
      </c>
      <c r="D7" s="53"/>
      <c r="E7" s="67">
        <f t="shared" si="0"/>
        <v>0</v>
      </c>
    </row>
    <row r="8" spans="1:5" ht="55.5" customHeight="1">
      <c r="A8" s="70" t="s">
        <v>308</v>
      </c>
      <c r="B8" s="51" t="s">
        <v>109</v>
      </c>
      <c r="C8" s="88">
        <v>5</v>
      </c>
      <c r="D8" s="53"/>
      <c r="E8" s="67">
        <f t="shared" si="0"/>
        <v>0</v>
      </c>
    </row>
    <row r="9" spans="1:5" ht="56.25" customHeight="1">
      <c r="A9" s="70" t="s">
        <v>17</v>
      </c>
      <c r="B9" s="51" t="s">
        <v>109</v>
      </c>
      <c r="C9" s="88">
        <v>3</v>
      </c>
      <c r="D9" s="53"/>
      <c r="E9" s="67">
        <f t="shared" si="0"/>
        <v>0</v>
      </c>
    </row>
    <row r="10" spans="1:5" ht="57.75" customHeight="1">
      <c r="A10" s="70" t="s">
        <v>314</v>
      </c>
      <c r="B10" s="51" t="s">
        <v>109</v>
      </c>
      <c r="C10" s="88">
        <v>10</v>
      </c>
      <c r="D10" s="53"/>
      <c r="E10" s="67">
        <f t="shared" si="0"/>
        <v>0</v>
      </c>
    </row>
    <row r="11" spans="1:5" ht="27">
      <c r="A11" s="65" t="s">
        <v>29</v>
      </c>
      <c r="B11" s="49"/>
      <c r="C11" s="42"/>
      <c r="D11" s="43"/>
      <c r="E11" s="43"/>
    </row>
    <row r="12" spans="1:5" ht="27">
      <c r="A12" s="68" t="s">
        <v>30</v>
      </c>
      <c r="B12" s="69" t="s">
        <v>109</v>
      </c>
      <c r="C12" s="88">
        <v>15</v>
      </c>
      <c r="D12" s="67"/>
      <c r="E12" s="67">
        <f>C12*D12</f>
        <v>0</v>
      </c>
    </row>
    <row r="13" spans="1:5" ht="27">
      <c r="A13" s="68" t="s">
        <v>31</v>
      </c>
      <c r="B13" s="69" t="s">
        <v>109</v>
      </c>
      <c r="C13" s="88">
        <v>12</v>
      </c>
      <c r="D13" s="67"/>
      <c r="E13" s="67">
        <f>C13*D13</f>
        <v>0</v>
      </c>
    </row>
    <row r="14" spans="1:5" ht="27">
      <c r="A14" s="65" t="s">
        <v>32</v>
      </c>
      <c r="B14" s="49"/>
      <c r="C14" s="42"/>
      <c r="D14" s="43"/>
      <c r="E14" s="43"/>
    </row>
    <row r="15" spans="1:5" ht="27">
      <c r="A15" s="68" t="s">
        <v>264</v>
      </c>
      <c r="B15" s="69" t="s">
        <v>109</v>
      </c>
      <c r="C15" s="88">
        <v>10</v>
      </c>
      <c r="D15" s="67"/>
      <c r="E15" s="67">
        <f>D15*C15</f>
        <v>0</v>
      </c>
    </row>
    <row r="16" spans="1:5" ht="27">
      <c r="A16" s="68" t="s">
        <v>265</v>
      </c>
      <c r="B16" s="69" t="s">
        <v>109</v>
      </c>
      <c r="C16" s="88">
        <v>7</v>
      </c>
      <c r="D16" s="67"/>
      <c r="E16" s="67">
        <f t="shared" ref="E16:E19" si="1">D16*C16</f>
        <v>0</v>
      </c>
    </row>
    <row r="17" spans="1:5" ht="27">
      <c r="A17" s="68" t="s">
        <v>266</v>
      </c>
      <c r="B17" s="69" t="s">
        <v>109</v>
      </c>
      <c r="C17" s="88">
        <v>5</v>
      </c>
      <c r="D17" s="67"/>
      <c r="E17" s="67">
        <f t="shared" si="1"/>
        <v>0</v>
      </c>
    </row>
    <row r="18" spans="1:5" ht="27">
      <c r="A18" s="68" t="s">
        <v>267</v>
      </c>
      <c r="B18" s="69" t="s">
        <v>109</v>
      </c>
      <c r="C18" s="88">
        <v>3</v>
      </c>
      <c r="D18" s="67"/>
      <c r="E18" s="67">
        <f t="shared" si="1"/>
        <v>0</v>
      </c>
    </row>
    <row r="19" spans="1:5" ht="27">
      <c r="A19" s="66" t="s">
        <v>268</v>
      </c>
      <c r="B19" s="51" t="s">
        <v>109</v>
      </c>
      <c r="C19" s="88">
        <v>1</v>
      </c>
      <c r="D19" s="53"/>
      <c r="E19" s="67">
        <f t="shared" si="1"/>
        <v>0</v>
      </c>
    </row>
    <row r="20" spans="1:5" ht="27">
      <c r="A20" s="65" t="s">
        <v>124</v>
      </c>
      <c r="B20" s="49"/>
      <c r="C20" s="42"/>
      <c r="D20" s="43"/>
      <c r="E20" s="43"/>
    </row>
    <row r="21" spans="1:5" ht="27" customHeight="1">
      <c r="A21" s="70" t="s">
        <v>21</v>
      </c>
      <c r="B21" s="51" t="s">
        <v>109</v>
      </c>
      <c r="C21" s="88">
        <v>5</v>
      </c>
      <c r="D21" s="53"/>
      <c r="E21" s="53">
        <f t="shared" ref="E21:E45" si="2">D21*C21</f>
        <v>0</v>
      </c>
    </row>
    <row r="22" spans="1:5" ht="53.25" customHeight="1">
      <c r="A22" s="70" t="s">
        <v>269</v>
      </c>
      <c r="B22" s="51" t="s">
        <v>109</v>
      </c>
      <c r="C22" s="88">
        <v>10</v>
      </c>
      <c r="D22" s="53"/>
      <c r="E22" s="53">
        <f t="shared" si="2"/>
        <v>0</v>
      </c>
    </row>
    <row r="23" spans="1:5" ht="27">
      <c r="A23" s="66" t="s">
        <v>87</v>
      </c>
      <c r="B23" s="51" t="s">
        <v>106</v>
      </c>
      <c r="C23" s="88">
        <v>10</v>
      </c>
      <c r="D23" s="53"/>
      <c r="E23" s="53">
        <f t="shared" si="2"/>
        <v>0</v>
      </c>
    </row>
    <row r="24" spans="1:5" ht="27">
      <c r="A24" s="66" t="s">
        <v>88</v>
      </c>
      <c r="B24" s="51" t="s">
        <v>106</v>
      </c>
      <c r="C24" s="88">
        <v>20</v>
      </c>
      <c r="D24" s="53"/>
      <c r="E24" s="53">
        <f t="shared" si="2"/>
        <v>0</v>
      </c>
    </row>
    <row r="25" spans="1:5" ht="54" customHeight="1">
      <c r="A25" s="70" t="s">
        <v>89</v>
      </c>
      <c r="B25" s="51" t="s">
        <v>106</v>
      </c>
      <c r="C25" s="88">
        <v>20</v>
      </c>
      <c r="D25" s="53"/>
      <c r="E25" s="53">
        <f t="shared" si="2"/>
        <v>0</v>
      </c>
    </row>
    <row r="26" spans="1:5" ht="59.1" customHeight="1">
      <c r="A26" s="70" t="s">
        <v>90</v>
      </c>
      <c r="B26" s="51" t="s">
        <v>106</v>
      </c>
      <c r="C26" s="88">
        <v>25</v>
      </c>
      <c r="D26" s="53"/>
      <c r="E26" s="53">
        <f t="shared" si="2"/>
        <v>0</v>
      </c>
    </row>
    <row r="27" spans="1:5" ht="31.5" customHeight="1">
      <c r="A27" s="70" t="s">
        <v>85</v>
      </c>
      <c r="B27" s="51" t="s">
        <v>106</v>
      </c>
      <c r="C27" s="88">
        <v>15</v>
      </c>
      <c r="D27" s="53"/>
      <c r="E27" s="53">
        <f t="shared" si="2"/>
        <v>0</v>
      </c>
    </row>
    <row r="28" spans="1:5" ht="59.1" customHeight="1">
      <c r="A28" s="70" t="s">
        <v>86</v>
      </c>
      <c r="B28" s="51" t="s">
        <v>106</v>
      </c>
      <c r="C28" s="88">
        <v>20</v>
      </c>
      <c r="D28" s="53"/>
      <c r="E28" s="53">
        <f t="shared" si="2"/>
        <v>0</v>
      </c>
    </row>
    <row r="29" spans="1:5" ht="33" customHeight="1">
      <c r="A29" s="70" t="s">
        <v>20</v>
      </c>
      <c r="B29" s="51" t="s">
        <v>109</v>
      </c>
      <c r="C29" s="88">
        <v>10</v>
      </c>
      <c r="D29" s="53"/>
      <c r="E29" s="53">
        <f t="shared" si="2"/>
        <v>0</v>
      </c>
    </row>
    <row r="30" spans="1:5" ht="33" customHeight="1">
      <c r="A30" s="66" t="s">
        <v>91</v>
      </c>
      <c r="B30" s="51" t="s">
        <v>109</v>
      </c>
      <c r="C30" s="88">
        <v>5</v>
      </c>
      <c r="D30" s="53"/>
      <c r="E30" s="53">
        <f t="shared" si="2"/>
        <v>0</v>
      </c>
    </row>
    <row r="31" spans="1:5" ht="33" customHeight="1">
      <c r="A31" s="70" t="s">
        <v>92</v>
      </c>
      <c r="B31" s="51" t="s">
        <v>109</v>
      </c>
      <c r="C31" s="88">
        <v>7.5</v>
      </c>
      <c r="D31" s="53"/>
      <c r="E31" s="53">
        <f t="shared" si="2"/>
        <v>0</v>
      </c>
    </row>
    <row r="32" spans="1:5" ht="33" customHeight="1">
      <c r="A32" s="66" t="s">
        <v>93</v>
      </c>
      <c r="B32" s="51" t="s">
        <v>109</v>
      </c>
      <c r="C32" s="88">
        <v>10</v>
      </c>
      <c r="D32" s="53"/>
      <c r="E32" s="53">
        <f t="shared" si="2"/>
        <v>0</v>
      </c>
    </row>
    <row r="33" spans="1:5" ht="33" customHeight="1">
      <c r="A33" s="66" t="s">
        <v>94</v>
      </c>
      <c r="B33" s="51" t="s">
        <v>109</v>
      </c>
      <c r="C33" s="88">
        <v>15</v>
      </c>
      <c r="D33" s="53"/>
      <c r="E33" s="53">
        <f t="shared" si="2"/>
        <v>0</v>
      </c>
    </row>
    <row r="34" spans="1:5" ht="33" customHeight="1">
      <c r="A34" s="70" t="s">
        <v>22</v>
      </c>
      <c r="B34" s="51" t="s">
        <v>109</v>
      </c>
      <c r="C34" s="88">
        <v>4</v>
      </c>
      <c r="D34" s="53"/>
      <c r="E34" s="53">
        <f t="shared" si="2"/>
        <v>0</v>
      </c>
    </row>
    <row r="35" spans="1:5" ht="33" customHeight="1">
      <c r="A35" s="70" t="s">
        <v>23</v>
      </c>
      <c r="B35" s="51" t="s">
        <v>109</v>
      </c>
      <c r="C35" s="88">
        <v>5</v>
      </c>
      <c r="D35" s="53"/>
      <c r="E35" s="53">
        <f t="shared" si="2"/>
        <v>0</v>
      </c>
    </row>
    <row r="36" spans="1:5" ht="33" customHeight="1">
      <c r="A36" s="70" t="s">
        <v>24</v>
      </c>
      <c r="B36" s="51" t="s">
        <v>109</v>
      </c>
      <c r="C36" s="88">
        <v>6</v>
      </c>
      <c r="D36" s="53"/>
      <c r="E36" s="53">
        <f t="shared" si="2"/>
        <v>0</v>
      </c>
    </row>
    <row r="37" spans="1:5" ht="33" customHeight="1">
      <c r="A37" s="70" t="s">
        <v>25</v>
      </c>
      <c r="B37" s="51" t="s">
        <v>109</v>
      </c>
      <c r="C37" s="88">
        <v>8</v>
      </c>
      <c r="D37" s="53"/>
      <c r="E37" s="53">
        <f t="shared" si="2"/>
        <v>0</v>
      </c>
    </row>
    <row r="38" spans="1:5" ht="33" customHeight="1">
      <c r="A38" s="70" t="s">
        <v>26</v>
      </c>
      <c r="B38" s="51" t="s">
        <v>109</v>
      </c>
      <c r="C38" s="88">
        <v>10</v>
      </c>
      <c r="D38" s="53"/>
      <c r="E38" s="53">
        <f t="shared" si="2"/>
        <v>0</v>
      </c>
    </row>
    <row r="39" spans="1:5" ht="54" customHeight="1">
      <c r="A39" s="70" t="s">
        <v>294</v>
      </c>
      <c r="B39" s="51" t="s">
        <v>127</v>
      </c>
      <c r="C39" s="88">
        <v>2</v>
      </c>
      <c r="D39" s="53"/>
      <c r="E39" s="53">
        <f t="shared" si="2"/>
        <v>0</v>
      </c>
    </row>
    <row r="40" spans="1:5" ht="54" customHeight="1">
      <c r="A40" s="70" t="s">
        <v>293</v>
      </c>
      <c r="B40" s="51" t="s">
        <v>127</v>
      </c>
      <c r="C40" s="88">
        <v>3</v>
      </c>
      <c r="D40" s="53"/>
      <c r="E40" s="53">
        <f t="shared" si="2"/>
        <v>0</v>
      </c>
    </row>
    <row r="41" spans="1:5" ht="33" customHeight="1">
      <c r="A41" s="70" t="s">
        <v>295</v>
      </c>
      <c r="B41" s="51" t="s">
        <v>127</v>
      </c>
      <c r="C41" s="88">
        <v>4</v>
      </c>
      <c r="D41" s="53"/>
      <c r="E41" s="53">
        <f t="shared" si="2"/>
        <v>0</v>
      </c>
    </row>
    <row r="42" spans="1:5" ht="54" customHeight="1">
      <c r="A42" s="70" t="s">
        <v>296</v>
      </c>
      <c r="B42" s="51" t="s">
        <v>127</v>
      </c>
      <c r="C42" s="88">
        <v>5</v>
      </c>
      <c r="D42" s="53"/>
      <c r="E42" s="53">
        <f t="shared" si="2"/>
        <v>0</v>
      </c>
    </row>
    <row r="43" spans="1:5" ht="33" customHeight="1">
      <c r="A43" s="66" t="s">
        <v>27</v>
      </c>
      <c r="B43" s="51" t="s">
        <v>109</v>
      </c>
      <c r="C43" s="88">
        <v>10</v>
      </c>
      <c r="D43" s="53"/>
      <c r="E43" s="53">
        <f t="shared" si="2"/>
        <v>0</v>
      </c>
    </row>
    <row r="44" spans="1:5" ht="33" customHeight="1">
      <c r="A44" s="66" t="s">
        <v>28</v>
      </c>
      <c r="B44" s="51" t="s">
        <v>109</v>
      </c>
      <c r="C44" s="88">
        <v>8</v>
      </c>
      <c r="D44" s="53"/>
      <c r="E44" s="53">
        <f t="shared" si="2"/>
        <v>0</v>
      </c>
    </row>
    <row r="45" spans="1:5" ht="213.75" customHeight="1">
      <c r="A45" s="70" t="s">
        <v>305</v>
      </c>
      <c r="B45" s="51" t="s">
        <v>127</v>
      </c>
      <c r="C45" s="88">
        <v>20</v>
      </c>
      <c r="D45" s="53"/>
      <c r="E45" s="53">
        <f t="shared" si="2"/>
        <v>0</v>
      </c>
    </row>
    <row r="46" spans="1:5" ht="58.5" customHeight="1">
      <c r="A46" s="40" t="s">
        <v>95</v>
      </c>
      <c r="B46" s="49"/>
      <c r="C46" s="42"/>
      <c r="D46" s="43"/>
      <c r="E46" s="43"/>
    </row>
    <row r="47" spans="1:5" ht="27">
      <c r="A47" s="66" t="s">
        <v>34</v>
      </c>
      <c r="B47" s="89" t="s">
        <v>306</v>
      </c>
      <c r="C47" s="88">
        <v>15</v>
      </c>
      <c r="D47" s="53"/>
      <c r="E47" s="53">
        <f>D47*C47</f>
        <v>0</v>
      </c>
    </row>
    <row r="48" spans="1:5" ht="27">
      <c r="A48" s="66" t="s">
        <v>128</v>
      </c>
      <c r="B48" s="89" t="s">
        <v>306</v>
      </c>
      <c r="C48" s="88">
        <v>20</v>
      </c>
      <c r="D48" s="53"/>
      <c r="E48" s="53">
        <f t="shared" ref="E48:E50" si="3">D48*C48</f>
        <v>0</v>
      </c>
    </row>
    <row r="49" spans="1:5" ht="27">
      <c r="A49" s="66" t="s">
        <v>35</v>
      </c>
      <c r="B49" s="89" t="s">
        <v>306</v>
      </c>
      <c r="C49" s="88">
        <v>25</v>
      </c>
      <c r="D49" s="53"/>
      <c r="E49" s="53">
        <f t="shared" si="3"/>
        <v>0</v>
      </c>
    </row>
    <row r="50" spans="1:5" ht="106.5" customHeight="1">
      <c r="A50" s="70" t="s">
        <v>33</v>
      </c>
      <c r="B50" s="89" t="s">
        <v>306</v>
      </c>
      <c r="C50" s="88">
        <v>15</v>
      </c>
      <c r="D50" s="53"/>
      <c r="E50" s="53">
        <f t="shared" si="3"/>
        <v>0</v>
      </c>
    </row>
    <row r="51" spans="1:5" ht="40.5" customHeight="1">
      <c r="A51" s="90" t="s">
        <v>270</v>
      </c>
      <c r="B51" s="49"/>
      <c r="C51" s="42"/>
      <c r="D51" s="43"/>
      <c r="E51" s="43"/>
    </row>
    <row r="52" spans="1:5" ht="59.1" customHeight="1">
      <c r="A52" s="70" t="s">
        <v>132</v>
      </c>
      <c r="B52" s="51" t="s">
        <v>109</v>
      </c>
      <c r="C52" s="88">
        <v>10</v>
      </c>
      <c r="D52" s="53"/>
      <c r="E52" s="53">
        <f>D52*C52</f>
        <v>0</v>
      </c>
    </row>
    <row r="53" spans="1:5" ht="59.1" customHeight="1">
      <c r="A53" s="70" t="s">
        <v>96</v>
      </c>
      <c r="B53" s="51" t="s">
        <v>109</v>
      </c>
      <c r="C53" s="88">
        <v>20</v>
      </c>
      <c r="D53" s="53"/>
      <c r="E53" s="53">
        <f t="shared" ref="E53:E69" si="4">D53*C53</f>
        <v>0</v>
      </c>
    </row>
    <row r="54" spans="1:5" ht="59.1" customHeight="1">
      <c r="A54" s="70" t="s">
        <v>97</v>
      </c>
      <c r="B54" s="51" t="s">
        <v>109</v>
      </c>
      <c r="C54" s="88">
        <v>30</v>
      </c>
      <c r="D54" s="53"/>
      <c r="E54" s="53">
        <f t="shared" si="4"/>
        <v>0</v>
      </c>
    </row>
    <row r="55" spans="1:5" ht="59.1" customHeight="1">
      <c r="A55" s="70" t="s">
        <v>49</v>
      </c>
      <c r="B55" s="51" t="s">
        <v>104</v>
      </c>
      <c r="C55" s="88">
        <v>1</v>
      </c>
      <c r="D55" s="53"/>
      <c r="E55" s="53">
        <f t="shared" si="4"/>
        <v>0</v>
      </c>
    </row>
    <row r="56" spans="1:5" ht="35.25" customHeight="1">
      <c r="A56" s="66" t="s">
        <v>50</v>
      </c>
      <c r="B56" s="51" t="s">
        <v>106</v>
      </c>
      <c r="C56" s="88">
        <v>20</v>
      </c>
      <c r="D56" s="53"/>
      <c r="E56" s="53">
        <f t="shared" si="4"/>
        <v>0</v>
      </c>
    </row>
    <row r="57" spans="1:5" ht="59.1" customHeight="1">
      <c r="A57" s="70" t="s">
        <v>133</v>
      </c>
      <c r="B57" s="51" t="s">
        <v>109</v>
      </c>
      <c r="C57" s="88">
        <v>20</v>
      </c>
      <c r="D57" s="53"/>
      <c r="E57" s="53">
        <f t="shared" si="4"/>
        <v>0</v>
      </c>
    </row>
    <row r="58" spans="1:5" ht="30.75" customHeight="1">
      <c r="A58" s="70" t="s">
        <v>19</v>
      </c>
      <c r="B58" s="51" t="s">
        <v>109</v>
      </c>
      <c r="C58" s="88">
        <v>15</v>
      </c>
      <c r="D58" s="53"/>
      <c r="E58" s="53">
        <f t="shared" si="4"/>
        <v>0</v>
      </c>
    </row>
    <row r="59" spans="1:5" ht="59.1" customHeight="1">
      <c r="A59" s="70" t="s">
        <v>51</v>
      </c>
      <c r="B59" s="51" t="s">
        <v>109</v>
      </c>
      <c r="C59" s="88">
        <v>15</v>
      </c>
      <c r="D59" s="53"/>
      <c r="E59" s="53">
        <f t="shared" si="4"/>
        <v>0</v>
      </c>
    </row>
    <row r="60" spans="1:5" ht="59.1" customHeight="1">
      <c r="A60" s="70" t="s">
        <v>52</v>
      </c>
      <c r="B60" s="51" t="s">
        <v>109</v>
      </c>
      <c r="C60" s="88">
        <v>20</v>
      </c>
      <c r="D60" s="53"/>
      <c r="E60" s="53">
        <f t="shared" si="4"/>
        <v>0</v>
      </c>
    </row>
    <row r="61" spans="1:5" ht="35.1" customHeight="1">
      <c r="A61" s="70" t="s">
        <v>53</v>
      </c>
      <c r="B61" s="51" t="s">
        <v>175</v>
      </c>
      <c r="C61" s="88">
        <v>20</v>
      </c>
      <c r="D61" s="53"/>
      <c r="E61" s="53">
        <f t="shared" si="4"/>
        <v>0</v>
      </c>
    </row>
    <row r="62" spans="1:5" ht="35.1" customHeight="1">
      <c r="A62" s="70" t="s">
        <v>54</v>
      </c>
      <c r="B62" s="51" t="s">
        <v>109</v>
      </c>
      <c r="C62" s="88">
        <v>20</v>
      </c>
      <c r="D62" s="53"/>
      <c r="E62" s="53">
        <f t="shared" si="4"/>
        <v>0</v>
      </c>
    </row>
    <row r="63" spans="1:5" ht="35.1" customHeight="1">
      <c r="A63" s="66" t="s">
        <v>55</v>
      </c>
      <c r="B63" s="51" t="s">
        <v>104</v>
      </c>
      <c r="C63" s="88">
        <v>1</v>
      </c>
      <c r="D63" s="53"/>
      <c r="E63" s="53">
        <f t="shared" si="4"/>
        <v>0</v>
      </c>
    </row>
    <row r="64" spans="1:5" ht="35.1" customHeight="1">
      <c r="A64" s="70" t="s">
        <v>56</v>
      </c>
      <c r="B64" s="51" t="s">
        <v>109</v>
      </c>
      <c r="C64" s="88">
        <v>10</v>
      </c>
      <c r="D64" s="53"/>
      <c r="E64" s="53">
        <f t="shared" si="4"/>
        <v>0</v>
      </c>
    </row>
    <row r="65" spans="1:5" ht="35.1" customHeight="1">
      <c r="A65" s="66" t="s">
        <v>57</v>
      </c>
      <c r="B65" s="51" t="s">
        <v>109</v>
      </c>
      <c r="C65" s="88">
        <v>10</v>
      </c>
      <c r="D65" s="53"/>
      <c r="E65" s="53">
        <f t="shared" si="4"/>
        <v>0</v>
      </c>
    </row>
    <row r="66" spans="1:5" ht="35.1" customHeight="1">
      <c r="A66" s="66" t="s">
        <v>58</v>
      </c>
      <c r="B66" s="51" t="s">
        <v>109</v>
      </c>
      <c r="C66" s="88">
        <v>10</v>
      </c>
      <c r="D66" s="53"/>
      <c r="E66" s="53">
        <f t="shared" si="4"/>
        <v>0</v>
      </c>
    </row>
    <row r="67" spans="1:5" ht="35.1" customHeight="1">
      <c r="A67" s="66" t="s">
        <v>59</v>
      </c>
      <c r="B67" s="51" t="s">
        <v>109</v>
      </c>
      <c r="C67" s="88">
        <v>2</v>
      </c>
      <c r="D67" s="53"/>
      <c r="E67" s="53">
        <f t="shared" si="4"/>
        <v>0</v>
      </c>
    </row>
    <row r="68" spans="1:5" ht="35.1" customHeight="1">
      <c r="A68" s="66" t="s">
        <v>60</v>
      </c>
      <c r="B68" s="51" t="s">
        <v>109</v>
      </c>
      <c r="C68" s="88">
        <v>10</v>
      </c>
      <c r="D68" s="53"/>
      <c r="E68" s="53">
        <f t="shared" si="4"/>
        <v>0</v>
      </c>
    </row>
    <row r="69" spans="1:5" ht="52.5" customHeight="1">
      <c r="A69" s="70" t="s">
        <v>61</v>
      </c>
      <c r="B69" s="51" t="s">
        <v>109</v>
      </c>
      <c r="C69" s="88">
        <v>20</v>
      </c>
      <c r="D69" s="53"/>
      <c r="E69" s="53">
        <f t="shared" si="4"/>
        <v>0</v>
      </c>
    </row>
    <row r="70" spans="1:5" ht="30.75">
      <c r="A70" s="91"/>
      <c r="B70" s="201" t="s">
        <v>82</v>
      </c>
      <c r="C70" s="201"/>
      <c r="D70" s="201"/>
      <c r="E70" s="92">
        <f>SUM(E4:E69)</f>
        <v>0</v>
      </c>
    </row>
    <row r="71" spans="1:5" ht="30.75">
      <c r="A71" s="91"/>
      <c r="B71" s="202" t="s">
        <v>83</v>
      </c>
      <c r="C71" s="202"/>
      <c r="D71" s="202"/>
      <c r="E71" s="93">
        <f>E70/15</f>
        <v>0</v>
      </c>
    </row>
    <row r="72" spans="1:5" ht="30.75">
      <c r="A72" s="30"/>
      <c r="B72" s="80"/>
      <c r="C72" s="81"/>
      <c r="D72" s="94" t="s">
        <v>195</v>
      </c>
      <c r="E72" s="95" t="str">
        <f>IF(E71&lt;5,"0",IF(E71&lt;13,"1",IF(E71&lt;16,"2",IF(E71&lt;19,"3",IF(E71&lt;=21,"4",IF(E71&gt;21,"5"))))))</f>
        <v>0</v>
      </c>
    </row>
  </sheetData>
  <sheetProtection algorithmName="SHA-512" hashValue="4JLo0T9gJXZktCoS/0yFFT4MqJbgPNd2PpLEv+eHqG+rsZ2ukZ0Ox00BDaWgYCxQAovfWvmRuJpDXTsldpIFAw==" saltValue="NpoXxhs0JUgI/vH7gJPyeg==" spinCount="100000" sheet="1" objects="1" scenarios="1"/>
  <mergeCells count="2">
    <mergeCell ref="B70:D70"/>
    <mergeCell ref="B71:D71"/>
  </mergeCells>
  <pageMargins left="0.5" right="0" top="0.5" bottom="0" header="0.3" footer="0.3"/>
  <pageSetup paperSize="9" scale="9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5"/>
  <sheetViews>
    <sheetView view="pageBreakPreview" zoomScale="160" zoomScaleNormal="150" zoomScaleSheetLayoutView="160" workbookViewId="0">
      <pane ySplit="2" topLeftCell="A32" activePane="bottomLeft" state="frozen"/>
      <selection activeCell="M6" sqref="M6"/>
      <selection pane="bottomLeft" activeCell="D3" sqref="D3:D32"/>
    </sheetView>
  </sheetViews>
  <sheetFormatPr defaultRowHeight="17.25"/>
  <cols>
    <col min="1" max="1" width="52.140625" style="35" customWidth="1"/>
    <col min="2" max="2" width="11" style="35" customWidth="1"/>
    <col min="3" max="3" width="10.140625" style="35" customWidth="1"/>
    <col min="4" max="4" width="14.28515625" style="35" customWidth="1"/>
    <col min="5" max="5" width="11.7109375" style="35" customWidth="1"/>
    <col min="6" max="16384" width="9.140625" style="35"/>
  </cols>
  <sheetData>
    <row r="1" spans="1:5" s="101" customFormat="1" ht="54" customHeight="1">
      <c r="A1" s="96" t="s">
        <v>15</v>
      </c>
      <c r="B1" s="97"/>
      <c r="C1" s="98"/>
      <c r="D1" s="99"/>
      <c r="E1" s="100"/>
    </row>
    <row r="2" spans="1:5" s="104" customFormat="1" ht="115.5" customHeight="1">
      <c r="A2" s="102" t="s">
        <v>0</v>
      </c>
      <c r="B2" s="103" t="s">
        <v>129</v>
      </c>
      <c r="C2" s="33" t="s">
        <v>130</v>
      </c>
      <c r="D2" s="34" t="s">
        <v>158</v>
      </c>
      <c r="E2" s="34" t="s">
        <v>169</v>
      </c>
    </row>
    <row r="3" spans="1:5" ht="75.75" customHeight="1">
      <c r="A3" s="105" t="s">
        <v>299</v>
      </c>
      <c r="B3" s="56" t="s">
        <v>103</v>
      </c>
      <c r="C3" s="106">
        <v>2</v>
      </c>
      <c r="D3" s="58"/>
      <c r="E3" s="58">
        <f>D3*C3</f>
        <v>0</v>
      </c>
    </row>
    <row r="4" spans="1:5" ht="60" customHeight="1">
      <c r="A4" s="105" t="s">
        <v>272</v>
      </c>
      <c r="B4" s="56" t="s">
        <v>109</v>
      </c>
      <c r="C4" s="106">
        <v>7</v>
      </c>
      <c r="D4" s="58"/>
      <c r="E4" s="58">
        <f t="shared" ref="E4:E32" si="0">D4*C4</f>
        <v>0</v>
      </c>
    </row>
    <row r="5" spans="1:5" ht="63" customHeight="1">
      <c r="A5" s="105" t="s">
        <v>271</v>
      </c>
      <c r="B5" s="56" t="s">
        <v>109</v>
      </c>
      <c r="C5" s="106">
        <v>10</v>
      </c>
      <c r="D5" s="58"/>
      <c r="E5" s="58">
        <f t="shared" si="0"/>
        <v>0</v>
      </c>
    </row>
    <row r="6" spans="1:5" ht="54" customHeight="1">
      <c r="A6" s="105" t="s">
        <v>273</v>
      </c>
      <c r="B6" s="56" t="s">
        <v>109</v>
      </c>
      <c r="C6" s="106">
        <v>10</v>
      </c>
      <c r="D6" s="58"/>
      <c r="E6" s="58">
        <f t="shared" si="0"/>
        <v>0</v>
      </c>
    </row>
    <row r="7" spans="1:5" ht="54.75" customHeight="1">
      <c r="A7" s="107" t="s">
        <v>36</v>
      </c>
      <c r="B7" s="108" t="s">
        <v>322</v>
      </c>
      <c r="C7" s="106">
        <v>5</v>
      </c>
      <c r="D7" s="58"/>
      <c r="E7" s="58">
        <f t="shared" si="0"/>
        <v>0</v>
      </c>
    </row>
    <row r="8" spans="1:5" ht="51.75" customHeight="1">
      <c r="A8" s="105" t="s">
        <v>280</v>
      </c>
      <c r="B8" s="56" t="s">
        <v>104</v>
      </c>
      <c r="C8" s="106">
        <v>2</v>
      </c>
      <c r="D8" s="58"/>
      <c r="E8" s="58">
        <f t="shared" si="0"/>
        <v>0</v>
      </c>
    </row>
    <row r="9" spans="1:5" ht="30" customHeight="1">
      <c r="A9" s="105" t="s">
        <v>37</v>
      </c>
      <c r="B9" s="56" t="s">
        <v>104</v>
      </c>
      <c r="C9" s="106">
        <v>5</v>
      </c>
      <c r="D9" s="58"/>
      <c r="E9" s="58">
        <f t="shared" si="0"/>
        <v>0</v>
      </c>
    </row>
    <row r="10" spans="1:5" ht="60" customHeight="1">
      <c r="A10" s="105" t="s">
        <v>277</v>
      </c>
      <c r="B10" s="56" t="s">
        <v>109</v>
      </c>
      <c r="C10" s="106">
        <v>2.5</v>
      </c>
      <c r="D10" s="58"/>
      <c r="E10" s="58">
        <f t="shared" si="0"/>
        <v>0</v>
      </c>
    </row>
    <row r="11" spans="1:5" ht="60" customHeight="1">
      <c r="A11" s="105" t="s">
        <v>278</v>
      </c>
      <c r="B11" s="56" t="s">
        <v>170</v>
      </c>
      <c r="C11" s="106">
        <v>10</v>
      </c>
      <c r="D11" s="58"/>
      <c r="E11" s="58">
        <f t="shared" si="0"/>
        <v>0</v>
      </c>
    </row>
    <row r="12" spans="1:5" ht="51" customHeight="1">
      <c r="A12" s="105" t="s">
        <v>279</v>
      </c>
      <c r="B12" s="56" t="s">
        <v>109</v>
      </c>
      <c r="C12" s="106">
        <v>2</v>
      </c>
      <c r="D12" s="58"/>
      <c r="E12" s="58">
        <f t="shared" si="0"/>
        <v>0</v>
      </c>
    </row>
    <row r="13" spans="1:5" ht="31.5" customHeight="1">
      <c r="A13" s="107" t="s">
        <v>100</v>
      </c>
      <c r="B13" s="56" t="s">
        <v>109</v>
      </c>
      <c r="C13" s="106">
        <v>10</v>
      </c>
      <c r="D13" s="58"/>
      <c r="E13" s="58">
        <f t="shared" si="0"/>
        <v>0</v>
      </c>
    </row>
    <row r="14" spans="1:5" ht="32.25" customHeight="1">
      <c r="A14" s="107" t="s">
        <v>101</v>
      </c>
      <c r="B14" s="56" t="s">
        <v>103</v>
      </c>
      <c r="C14" s="106">
        <v>4</v>
      </c>
      <c r="D14" s="58"/>
      <c r="E14" s="58">
        <f t="shared" si="0"/>
        <v>0</v>
      </c>
    </row>
    <row r="15" spans="1:5" ht="60" customHeight="1">
      <c r="A15" s="105" t="s">
        <v>274</v>
      </c>
      <c r="B15" s="56" t="s">
        <v>109</v>
      </c>
      <c r="C15" s="106">
        <v>15</v>
      </c>
      <c r="D15" s="58"/>
      <c r="E15" s="58">
        <f t="shared" si="0"/>
        <v>0</v>
      </c>
    </row>
    <row r="16" spans="1:5" ht="65.25" customHeight="1">
      <c r="A16" s="105" t="s">
        <v>297</v>
      </c>
      <c r="B16" s="56" t="s">
        <v>109</v>
      </c>
      <c r="C16" s="106">
        <v>4</v>
      </c>
      <c r="D16" s="58"/>
      <c r="E16" s="58">
        <f t="shared" si="0"/>
        <v>0</v>
      </c>
    </row>
    <row r="17" spans="1:5" ht="60" customHeight="1">
      <c r="A17" s="105" t="s">
        <v>102</v>
      </c>
      <c r="B17" s="56" t="s">
        <v>104</v>
      </c>
      <c r="C17" s="106">
        <v>2</v>
      </c>
      <c r="D17" s="58"/>
      <c r="E17" s="58">
        <f t="shared" si="0"/>
        <v>0</v>
      </c>
    </row>
    <row r="18" spans="1:5" ht="33" customHeight="1">
      <c r="A18" s="105" t="s">
        <v>316</v>
      </c>
      <c r="B18" s="56" t="s">
        <v>105</v>
      </c>
      <c r="C18" s="106">
        <v>1</v>
      </c>
      <c r="D18" s="58"/>
      <c r="E18" s="58">
        <f t="shared" si="0"/>
        <v>0</v>
      </c>
    </row>
    <row r="19" spans="1:5" ht="34.5" customHeight="1">
      <c r="A19" s="105" t="s">
        <v>317</v>
      </c>
      <c r="B19" s="56" t="s">
        <v>105</v>
      </c>
      <c r="C19" s="106">
        <v>1</v>
      </c>
      <c r="D19" s="58"/>
      <c r="E19" s="58">
        <f t="shared" si="0"/>
        <v>0</v>
      </c>
    </row>
    <row r="20" spans="1:5" ht="60" customHeight="1">
      <c r="A20" s="105" t="s">
        <v>318</v>
      </c>
      <c r="B20" s="56" t="s">
        <v>106</v>
      </c>
      <c r="C20" s="106">
        <v>2</v>
      </c>
      <c r="D20" s="58"/>
      <c r="E20" s="58">
        <f t="shared" si="0"/>
        <v>0</v>
      </c>
    </row>
    <row r="21" spans="1:5" ht="60" customHeight="1">
      <c r="A21" s="105" t="s">
        <v>319</v>
      </c>
      <c r="B21" s="56" t="s">
        <v>107</v>
      </c>
      <c r="C21" s="106">
        <v>3</v>
      </c>
      <c r="D21" s="58"/>
      <c r="E21" s="58">
        <f t="shared" si="0"/>
        <v>0</v>
      </c>
    </row>
    <row r="22" spans="1:5" ht="76.5" customHeight="1">
      <c r="A22" s="105" t="s">
        <v>108</v>
      </c>
      <c r="B22" s="56" t="s">
        <v>104</v>
      </c>
      <c r="C22" s="106">
        <v>1</v>
      </c>
      <c r="D22" s="58"/>
      <c r="E22" s="58">
        <f t="shared" si="0"/>
        <v>0</v>
      </c>
    </row>
    <row r="23" spans="1:5" ht="60" customHeight="1">
      <c r="A23" s="105" t="s">
        <v>300</v>
      </c>
      <c r="B23" s="56" t="s">
        <v>109</v>
      </c>
      <c r="C23" s="106">
        <v>1</v>
      </c>
      <c r="D23" s="58"/>
      <c r="E23" s="58">
        <f t="shared" si="0"/>
        <v>0</v>
      </c>
    </row>
    <row r="24" spans="1:5" ht="136.5" customHeight="1">
      <c r="A24" s="105" t="s">
        <v>38</v>
      </c>
      <c r="B24" s="108" t="s">
        <v>110</v>
      </c>
      <c r="C24" s="106">
        <v>15</v>
      </c>
      <c r="D24" s="58"/>
      <c r="E24" s="58">
        <f t="shared" si="0"/>
        <v>0</v>
      </c>
    </row>
    <row r="25" spans="1:5" ht="130.5" customHeight="1">
      <c r="A25" s="105" t="s">
        <v>39</v>
      </c>
      <c r="B25" s="108" t="s">
        <v>110</v>
      </c>
      <c r="C25" s="106">
        <v>10</v>
      </c>
      <c r="D25" s="58"/>
      <c r="E25" s="58">
        <f t="shared" si="0"/>
        <v>0</v>
      </c>
    </row>
    <row r="26" spans="1:5" ht="60" customHeight="1">
      <c r="A26" s="109" t="s">
        <v>74</v>
      </c>
      <c r="B26" s="110"/>
      <c r="C26" s="111"/>
      <c r="D26" s="112"/>
      <c r="E26" s="113"/>
    </row>
    <row r="27" spans="1:5" ht="60" customHeight="1">
      <c r="A27" s="105" t="s">
        <v>320</v>
      </c>
      <c r="B27" s="108" t="s">
        <v>315</v>
      </c>
      <c r="C27" s="106">
        <v>15</v>
      </c>
      <c r="D27" s="58"/>
      <c r="E27" s="58">
        <f t="shared" si="0"/>
        <v>0</v>
      </c>
    </row>
    <row r="28" spans="1:5" ht="60" customHeight="1">
      <c r="A28" s="105" t="s">
        <v>321</v>
      </c>
      <c r="B28" s="56" t="s">
        <v>109</v>
      </c>
      <c r="C28" s="106">
        <v>15</v>
      </c>
      <c r="D28" s="58"/>
      <c r="E28" s="58">
        <f t="shared" si="0"/>
        <v>0</v>
      </c>
    </row>
    <row r="29" spans="1:5" ht="60" customHeight="1">
      <c r="A29" s="105" t="s">
        <v>281</v>
      </c>
      <c r="B29" s="56" t="s">
        <v>171</v>
      </c>
      <c r="C29" s="106">
        <v>15</v>
      </c>
      <c r="D29" s="58"/>
      <c r="E29" s="58">
        <f t="shared" si="0"/>
        <v>0</v>
      </c>
    </row>
    <row r="30" spans="1:5" ht="60" customHeight="1">
      <c r="A30" s="105" t="s">
        <v>62</v>
      </c>
      <c r="B30" s="56" t="s">
        <v>172</v>
      </c>
      <c r="C30" s="114">
        <v>15</v>
      </c>
      <c r="D30" s="115"/>
      <c r="E30" s="58">
        <f t="shared" si="0"/>
        <v>0</v>
      </c>
    </row>
    <row r="31" spans="1:5" ht="60" customHeight="1">
      <c r="A31" s="105" t="s">
        <v>63</v>
      </c>
      <c r="B31" s="56" t="s">
        <v>106</v>
      </c>
      <c r="C31" s="114">
        <v>15</v>
      </c>
      <c r="D31" s="115"/>
      <c r="E31" s="58">
        <f t="shared" si="0"/>
        <v>0</v>
      </c>
    </row>
    <row r="32" spans="1:5" ht="60" customHeight="1">
      <c r="A32" s="105" t="s">
        <v>64</v>
      </c>
      <c r="B32" s="56" t="s">
        <v>173</v>
      </c>
      <c r="C32" s="114">
        <v>15</v>
      </c>
      <c r="D32" s="115"/>
      <c r="E32" s="58">
        <f t="shared" si="0"/>
        <v>0</v>
      </c>
    </row>
    <row r="33" spans="1:5" ht="30.75">
      <c r="A33" s="30"/>
      <c r="B33" s="203" t="s">
        <v>82</v>
      </c>
      <c r="C33" s="203"/>
      <c r="D33" s="203"/>
      <c r="E33" s="78">
        <f>SUM(E3:E32)</f>
        <v>0</v>
      </c>
    </row>
    <row r="34" spans="1:5" ht="30.75">
      <c r="A34" s="30"/>
      <c r="B34" s="204" t="s">
        <v>83</v>
      </c>
      <c r="C34" s="204"/>
      <c r="D34" s="204"/>
      <c r="E34" s="79">
        <f>E33/15</f>
        <v>0</v>
      </c>
    </row>
    <row r="35" spans="1:5" ht="30.75">
      <c r="A35" s="116"/>
      <c r="B35" s="117"/>
      <c r="C35" s="118"/>
      <c r="D35" s="82" t="s">
        <v>195</v>
      </c>
      <c r="E35" s="119" t="str">
        <f>IF(E34&lt;1,"0",IF(E34&lt;5,"1",IF(E34&lt;8,"2",IF(E34&lt;11,"3",IF(E34&lt;=13,"4",IF(E34&gt;13,"5"))))))</f>
        <v>0</v>
      </c>
    </row>
  </sheetData>
  <sheetProtection algorithmName="SHA-512" hashValue="EDxCUZm27VyLkM2B/OEXYKihxOd1fy36szAFy+ANTecaXKNlgD/fmzV/Jd0UfuIBaTt3TYo1o5KNanZkBB+j0w==" saltValue="rQIZtFplfnnBDofgHDgKmA==" spinCount="100000" sheet="1" objects="1" scenarios="1"/>
  <mergeCells count="2">
    <mergeCell ref="B33:D33"/>
    <mergeCell ref="B34:D34"/>
  </mergeCells>
  <pageMargins left="0.5" right="0" top="0.5" bottom="0" header="0.3" footer="0.3"/>
  <pageSetup paperSize="9" scale="95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E22"/>
  <sheetViews>
    <sheetView view="pageBreakPreview" zoomScale="190" zoomScaleNormal="150" zoomScaleSheetLayoutView="190" workbookViewId="0">
      <pane ySplit="2" topLeftCell="A19" activePane="bottomLeft" state="frozen"/>
      <selection activeCell="M6" sqref="M6"/>
      <selection pane="bottomLeft" activeCell="G1" sqref="G1"/>
    </sheetView>
  </sheetViews>
  <sheetFormatPr defaultRowHeight="17.25"/>
  <cols>
    <col min="1" max="1" width="47.85546875" style="87" customWidth="1"/>
    <col min="2" max="2" width="10" style="87" customWidth="1"/>
    <col min="3" max="3" width="8.28515625" style="87" customWidth="1"/>
    <col min="4" max="4" width="13.42578125" style="87" customWidth="1"/>
    <col min="5" max="5" width="10" style="87" customWidth="1"/>
    <col min="6" max="16384" width="9.140625" style="87"/>
  </cols>
  <sheetData>
    <row r="1" spans="1:5" s="122" customFormat="1" ht="47.25" customHeight="1">
      <c r="A1" s="96" t="s">
        <v>328</v>
      </c>
      <c r="B1" s="120"/>
      <c r="C1" s="121"/>
      <c r="D1" s="121"/>
      <c r="E1" s="121"/>
    </row>
    <row r="2" spans="1:5" ht="105" customHeight="1">
      <c r="A2" s="102" t="s">
        <v>0</v>
      </c>
      <c r="B2" s="103" t="s">
        <v>129</v>
      </c>
      <c r="C2" s="33" t="s">
        <v>130</v>
      </c>
      <c r="D2" s="39" t="s">
        <v>158</v>
      </c>
      <c r="E2" s="34" t="s">
        <v>169</v>
      </c>
    </row>
    <row r="3" spans="1:5" s="35" customFormat="1" ht="54">
      <c r="A3" s="105" t="s">
        <v>174</v>
      </c>
      <c r="B3" s="123" t="s">
        <v>111</v>
      </c>
      <c r="C3" s="57">
        <v>10</v>
      </c>
      <c r="D3" s="58"/>
      <c r="E3" s="58">
        <f>D3*C3</f>
        <v>0</v>
      </c>
    </row>
    <row r="4" spans="1:5" s="35" customFormat="1" ht="54.75" customHeight="1">
      <c r="A4" s="105" t="s">
        <v>283</v>
      </c>
      <c r="B4" s="123" t="s">
        <v>103</v>
      </c>
      <c r="C4" s="57">
        <v>4</v>
      </c>
      <c r="D4" s="58"/>
      <c r="E4" s="58">
        <f t="shared" ref="E4:E12" si="0">D4*C4</f>
        <v>0</v>
      </c>
    </row>
    <row r="5" spans="1:5" s="35" customFormat="1" ht="33" customHeight="1">
      <c r="A5" s="105" t="s">
        <v>323</v>
      </c>
      <c r="B5" s="123" t="s">
        <v>106</v>
      </c>
      <c r="C5" s="57">
        <v>5</v>
      </c>
      <c r="D5" s="58"/>
      <c r="E5" s="58">
        <f t="shared" si="0"/>
        <v>0</v>
      </c>
    </row>
    <row r="6" spans="1:5" s="35" customFormat="1" ht="33" customHeight="1">
      <c r="A6" s="105" t="s">
        <v>324</v>
      </c>
      <c r="B6" s="123" t="s">
        <v>106</v>
      </c>
      <c r="C6" s="57">
        <v>10</v>
      </c>
      <c r="D6" s="58"/>
      <c r="E6" s="58">
        <f t="shared" si="0"/>
        <v>0</v>
      </c>
    </row>
    <row r="7" spans="1:5" s="35" customFormat="1" ht="33" customHeight="1">
      <c r="A7" s="105" t="s">
        <v>285</v>
      </c>
      <c r="B7" s="56" t="s">
        <v>106</v>
      </c>
      <c r="C7" s="106">
        <v>20</v>
      </c>
      <c r="D7" s="58"/>
      <c r="E7" s="58">
        <f t="shared" si="0"/>
        <v>0</v>
      </c>
    </row>
    <row r="8" spans="1:5" s="35" customFormat="1" ht="33" customHeight="1">
      <c r="A8" s="105" t="s">
        <v>325</v>
      </c>
      <c r="B8" s="56" t="s">
        <v>106</v>
      </c>
      <c r="C8" s="106">
        <v>25</v>
      </c>
      <c r="D8" s="58"/>
      <c r="E8" s="58">
        <f t="shared" si="0"/>
        <v>0</v>
      </c>
    </row>
    <row r="9" spans="1:5" s="35" customFormat="1" ht="33" customHeight="1">
      <c r="A9" s="105" t="s">
        <v>326</v>
      </c>
      <c r="B9" s="56" t="s">
        <v>106</v>
      </c>
      <c r="C9" s="106">
        <v>10</v>
      </c>
      <c r="D9" s="58"/>
      <c r="E9" s="58">
        <f t="shared" si="0"/>
        <v>0</v>
      </c>
    </row>
    <row r="10" spans="1:5" s="35" customFormat="1" ht="54">
      <c r="A10" s="105" t="s">
        <v>327</v>
      </c>
      <c r="B10" s="56" t="s">
        <v>106</v>
      </c>
      <c r="C10" s="106">
        <v>20</v>
      </c>
      <c r="D10" s="58"/>
      <c r="E10" s="58">
        <f t="shared" si="0"/>
        <v>0</v>
      </c>
    </row>
    <row r="11" spans="1:5" s="35" customFormat="1" ht="33" customHeight="1">
      <c r="A11" s="105" t="s">
        <v>282</v>
      </c>
      <c r="B11" s="108" t="s">
        <v>175</v>
      </c>
      <c r="C11" s="106">
        <v>25</v>
      </c>
      <c r="D11" s="58"/>
      <c r="E11" s="58">
        <f t="shared" si="0"/>
        <v>0</v>
      </c>
    </row>
    <row r="12" spans="1:5" s="35" customFormat="1" ht="54">
      <c r="A12" s="105" t="s">
        <v>284</v>
      </c>
      <c r="B12" s="108" t="s">
        <v>175</v>
      </c>
      <c r="C12" s="106">
        <v>30</v>
      </c>
      <c r="D12" s="58"/>
      <c r="E12" s="58">
        <f t="shared" si="0"/>
        <v>0</v>
      </c>
    </row>
    <row r="13" spans="1:5" s="35" customFormat="1" ht="33">
      <c r="A13" s="109" t="s">
        <v>74</v>
      </c>
      <c r="B13" s="110"/>
      <c r="C13" s="124"/>
      <c r="D13" s="112"/>
      <c r="E13" s="112"/>
    </row>
    <row r="14" spans="1:5" s="35" customFormat="1" ht="81">
      <c r="A14" s="105" t="s">
        <v>286</v>
      </c>
      <c r="B14" s="123" t="s">
        <v>111</v>
      </c>
      <c r="C14" s="57">
        <v>15</v>
      </c>
      <c r="D14" s="58"/>
      <c r="E14" s="58">
        <f>D14*C14</f>
        <v>0</v>
      </c>
    </row>
    <row r="15" spans="1:5" s="35" customFormat="1" ht="54">
      <c r="A15" s="105" t="s">
        <v>298</v>
      </c>
      <c r="B15" s="123" t="s">
        <v>106</v>
      </c>
      <c r="C15" s="57">
        <v>20</v>
      </c>
      <c r="D15" s="58"/>
      <c r="E15" s="58">
        <f t="shared" ref="E15:E19" si="1">D15*C15</f>
        <v>0</v>
      </c>
    </row>
    <row r="16" spans="1:5" s="35" customFormat="1" ht="58.5" customHeight="1">
      <c r="A16" s="105" t="s">
        <v>65</v>
      </c>
      <c r="B16" s="123" t="s">
        <v>112</v>
      </c>
      <c r="C16" s="57">
        <v>20</v>
      </c>
      <c r="D16" s="58"/>
      <c r="E16" s="58">
        <f t="shared" si="1"/>
        <v>0</v>
      </c>
    </row>
    <row r="17" spans="1:5" s="35" customFormat="1" ht="54">
      <c r="A17" s="105" t="s">
        <v>66</v>
      </c>
      <c r="B17" s="123" t="s">
        <v>106</v>
      </c>
      <c r="C17" s="57">
        <v>15</v>
      </c>
      <c r="D17" s="58"/>
      <c r="E17" s="58">
        <f t="shared" si="1"/>
        <v>0</v>
      </c>
    </row>
    <row r="18" spans="1:5" s="35" customFormat="1" ht="54">
      <c r="A18" s="105" t="s">
        <v>67</v>
      </c>
      <c r="B18" s="123" t="s">
        <v>106</v>
      </c>
      <c r="C18" s="57">
        <v>15</v>
      </c>
      <c r="D18" s="58"/>
      <c r="E18" s="58">
        <f t="shared" si="1"/>
        <v>0</v>
      </c>
    </row>
    <row r="19" spans="1:5" s="35" customFormat="1" ht="54">
      <c r="A19" s="105" t="s">
        <v>68</v>
      </c>
      <c r="B19" s="123" t="s">
        <v>173</v>
      </c>
      <c r="C19" s="57">
        <v>15</v>
      </c>
      <c r="D19" s="58"/>
      <c r="E19" s="58">
        <f t="shared" si="1"/>
        <v>0</v>
      </c>
    </row>
    <row r="20" spans="1:5" ht="30.75">
      <c r="A20" s="91"/>
      <c r="B20" s="201" t="s">
        <v>82</v>
      </c>
      <c r="C20" s="201"/>
      <c r="D20" s="201"/>
      <c r="E20" s="92">
        <f>SUM(E3:E19)</f>
        <v>0</v>
      </c>
    </row>
    <row r="21" spans="1:5" ht="30.75">
      <c r="A21" s="91"/>
      <c r="B21" s="202" t="s">
        <v>83</v>
      </c>
      <c r="C21" s="202"/>
      <c r="D21" s="202"/>
      <c r="E21" s="93">
        <f>E20/15</f>
        <v>0</v>
      </c>
    </row>
    <row r="22" spans="1:5" ht="30.75">
      <c r="A22" s="122"/>
      <c r="B22" s="125"/>
      <c r="C22" s="126"/>
      <c r="D22" s="94" t="s">
        <v>195</v>
      </c>
      <c r="E22" s="127" t="str">
        <f>IF(E21&lt;1,"0",IF(E21&lt;3,"1",IF(E21&lt;6,"2",IF(E21&lt;9,"3",IF(E21&lt;=11,"4",IF(E21&gt;11,"5"))))))</f>
        <v>0</v>
      </c>
    </row>
  </sheetData>
  <sheetProtection algorithmName="SHA-512" hashValue="5zkoYgMBv1E0adDUPUz4R+tKNLHQx3qBC/8X8cnWq5dIcV9wWO7Ue+S16SNYXXwFYBXKTpsv1MWh6aGh/K05Cw==" saltValue="lAWYgOpbaDNo8oCSu90+ww==" spinCount="100000" sheet="1" objects="1" scenarios="1"/>
  <mergeCells count="2">
    <mergeCell ref="B20:D20"/>
    <mergeCell ref="B21:D21"/>
  </mergeCells>
  <pageMargins left="0.5" right="0" top="0.5" bottom="0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E35"/>
  <sheetViews>
    <sheetView view="pageBreakPreview" zoomScale="140" zoomScaleNormal="140" zoomScaleSheetLayoutView="140" workbookViewId="0">
      <pane ySplit="2" topLeftCell="A54" activePane="bottomLeft" state="frozen"/>
      <selection activeCell="M6" sqref="M6"/>
      <selection pane="bottomLeft" activeCell="J2" sqref="J2"/>
    </sheetView>
  </sheetViews>
  <sheetFormatPr defaultRowHeight="17.25"/>
  <cols>
    <col min="1" max="1" width="59.140625" style="87" customWidth="1"/>
    <col min="2" max="2" width="10" style="87" customWidth="1"/>
    <col min="3" max="3" width="9" style="87" customWidth="1"/>
    <col min="4" max="4" width="14.140625" style="87" customWidth="1"/>
    <col min="5" max="5" width="11" style="87" customWidth="1"/>
    <col min="6" max="16384" width="9.140625" style="87"/>
  </cols>
  <sheetData>
    <row r="1" spans="1:5" s="130" customFormat="1" ht="44.25" customHeight="1">
      <c r="A1" s="150" t="s">
        <v>178</v>
      </c>
      <c r="B1" s="128"/>
      <c r="C1" s="129"/>
      <c r="D1" s="129"/>
      <c r="E1" s="129"/>
    </row>
    <row r="2" spans="1:5" ht="97.5" customHeight="1">
      <c r="A2" s="102" t="s">
        <v>0</v>
      </c>
      <c r="B2" s="103" t="s">
        <v>129</v>
      </c>
      <c r="C2" s="131" t="s">
        <v>130</v>
      </c>
      <c r="D2" s="132" t="s">
        <v>158</v>
      </c>
      <c r="E2" s="132" t="s">
        <v>169</v>
      </c>
    </row>
    <row r="3" spans="1:5" ht="27">
      <c r="A3" s="133" t="s">
        <v>40</v>
      </c>
      <c r="B3" s="134"/>
      <c r="C3" s="135"/>
      <c r="D3" s="136"/>
      <c r="E3" s="136"/>
    </row>
    <row r="4" spans="1:5" s="35" customFormat="1" ht="27">
      <c r="A4" s="105" t="s">
        <v>179</v>
      </c>
      <c r="B4" s="56" t="s">
        <v>114</v>
      </c>
      <c r="C4" s="137">
        <v>1</v>
      </c>
      <c r="D4" s="58"/>
      <c r="E4" s="58">
        <f>D4*C4</f>
        <v>0</v>
      </c>
    </row>
    <row r="5" spans="1:5" s="35" customFormat="1" ht="81">
      <c r="A5" s="105" t="s">
        <v>180</v>
      </c>
      <c r="B5" s="56" t="s">
        <v>103</v>
      </c>
      <c r="C5" s="137">
        <v>1</v>
      </c>
      <c r="D5" s="58"/>
      <c r="E5" s="58">
        <f t="shared" ref="E5:E6" si="0">D5*C5</f>
        <v>0</v>
      </c>
    </row>
    <row r="6" spans="1:5" s="35" customFormat="1" ht="66" customHeight="1">
      <c r="A6" s="105" t="s">
        <v>288</v>
      </c>
      <c r="B6" s="56" t="s">
        <v>104</v>
      </c>
      <c r="C6" s="137">
        <v>4</v>
      </c>
      <c r="D6" s="58"/>
      <c r="E6" s="58">
        <f t="shared" si="0"/>
        <v>0</v>
      </c>
    </row>
    <row r="7" spans="1:5" s="35" customFormat="1" ht="27">
      <c r="A7" s="138" t="s">
        <v>41</v>
      </c>
      <c r="B7" s="139"/>
      <c r="C7" s="139"/>
      <c r="D7" s="113"/>
      <c r="E7" s="113"/>
    </row>
    <row r="8" spans="1:5" s="35" customFormat="1" ht="81">
      <c r="A8" s="105" t="s">
        <v>287</v>
      </c>
      <c r="B8" s="56" t="s">
        <v>115</v>
      </c>
      <c r="C8" s="137">
        <v>2</v>
      </c>
      <c r="D8" s="58"/>
      <c r="E8" s="58">
        <f t="shared" ref="E8:E10" si="1">D8*C8</f>
        <v>0</v>
      </c>
    </row>
    <row r="9" spans="1:5" s="35" customFormat="1" ht="27">
      <c r="A9" s="107" t="s">
        <v>119</v>
      </c>
      <c r="B9" s="56" t="s">
        <v>116</v>
      </c>
      <c r="C9" s="137">
        <v>2</v>
      </c>
      <c r="D9" s="58"/>
      <c r="E9" s="58">
        <f t="shared" si="1"/>
        <v>0</v>
      </c>
    </row>
    <row r="10" spans="1:5" s="35" customFormat="1" ht="27">
      <c r="A10" s="107" t="s">
        <v>42</v>
      </c>
      <c r="B10" s="56" t="s">
        <v>116</v>
      </c>
      <c r="C10" s="137">
        <v>3</v>
      </c>
      <c r="D10" s="58"/>
      <c r="E10" s="58">
        <f t="shared" si="1"/>
        <v>0</v>
      </c>
    </row>
    <row r="11" spans="1:5" s="35" customFormat="1" ht="27">
      <c r="A11" s="138" t="s">
        <v>118</v>
      </c>
      <c r="B11" s="139"/>
      <c r="C11" s="139"/>
      <c r="D11" s="113"/>
      <c r="E11" s="113"/>
    </row>
    <row r="12" spans="1:5" s="35" customFormat="1" ht="27">
      <c r="A12" s="140" t="s">
        <v>117</v>
      </c>
      <c r="B12" s="45" t="s">
        <v>116</v>
      </c>
      <c r="C12" s="137">
        <v>15</v>
      </c>
      <c r="D12" s="47"/>
      <c r="E12" s="47">
        <f>D12*C12</f>
        <v>0</v>
      </c>
    </row>
    <row r="13" spans="1:5" s="35" customFormat="1" ht="27">
      <c r="A13" s="107" t="s">
        <v>43</v>
      </c>
      <c r="B13" s="56" t="s">
        <v>116</v>
      </c>
      <c r="C13" s="137">
        <v>10</v>
      </c>
      <c r="D13" s="58"/>
      <c r="E13" s="47">
        <f t="shared" ref="E13:E14" si="2">D13*C13</f>
        <v>0</v>
      </c>
    </row>
    <row r="14" spans="1:5" s="35" customFormat="1" ht="27">
      <c r="A14" s="107" t="s">
        <v>44</v>
      </c>
      <c r="B14" s="56" t="s">
        <v>116</v>
      </c>
      <c r="C14" s="137">
        <v>7</v>
      </c>
      <c r="D14" s="58"/>
      <c r="E14" s="47">
        <f t="shared" si="2"/>
        <v>0</v>
      </c>
    </row>
    <row r="15" spans="1:5" s="35" customFormat="1" ht="27">
      <c r="A15" s="138" t="s">
        <v>45</v>
      </c>
      <c r="B15" s="139"/>
      <c r="C15" s="139"/>
      <c r="D15" s="113"/>
      <c r="E15" s="113"/>
    </row>
    <row r="16" spans="1:5" s="35" customFormat="1" ht="27">
      <c r="A16" s="107" t="s">
        <v>46</v>
      </c>
      <c r="B16" s="56" t="s">
        <v>104</v>
      </c>
      <c r="C16" s="137">
        <v>2</v>
      </c>
      <c r="D16" s="58"/>
      <c r="E16" s="58">
        <f>D16*C16</f>
        <v>0</v>
      </c>
    </row>
    <row r="17" spans="1:5" s="35" customFormat="1" ht="27">
      <c r="A17" s="107" t="s">
        <v>120</v>
      </c>
      <c r="B17" s="56" t="s">
        <v>104</v>
      </c>
      <c r="C17" s="137">
        <v>2</v>
      </c>
      <c r="D17" s="58"/>
      <c r="E17" s="58">
        <f t="shared" ref="E17:E19" si="3">D17*C17</f>
        <v>0</v>
      </c>
    </row>
    <row r="18" spans="1:5" s="35" customFormat="1" ht="54">
      <c r="A18" s="105" t="s">
        <v>176</v>
      </c>
      <c r="B18" s="56" t="s">
        <v>115</v>
      </c>
      <c r="C18" s="137">
        <v>2</v>
      </c>
      <c r="D18" s="58"/>
      <c r="E18" s="58">
        <f t="shared" si="3"/>
        <v>0</v>
      </c>
    </row>
    <row r="19" spans="1:5" s="35" customFormat="1" ht="54">
      <c r="A19" s="105" t="s">
        <v>177</v>
      </c>
      <c r="B19" s="56" t="s">
        <v>115</v>
      </c>
      <c r="C19" s="137">
        <v>2</v>
      </c>
      <c r="D19" s="58"/>
      <c r="E19" s="58">
        <f t="shared" si="3"/>
        <v>0</v>
      </c>
    </row>
    <row r="20" spans="1:5" s="35" customFormat="1" ht="27">
      <c r="A20" s="138" t="s">
        <v>47</v>
      </c>
      <c r="B20" s="139"/>
      <c r="C20" s="139"/>
      <c r="D20" s="113"/>
      <c r="E20" s="113"/>
    </row>
    <row r="21" spans="1:5" s="35" customFormat="1" ht="54">
      <c r="A21" s="105" t="s">
        <v>181</v>
      </c>
      <c r="B21" s="56" t="s">
        <v>115</v>
      </c>
      <c r="C21" s="137">
        <v>3</v>
      </c>
      <c r="D21" s="58"/>
      <c r="E21" s="58">
        <f>D21*C21</f>
        <v>0</v>
      </c>
    </row>
    <row r="22" spans="1:5" s="35" customFormat="1" ht="54">
      <c r="A22" s="105" t="s">
        <v>182</v>
      </c>
      <c r="B22" s="56" t="s">
        <v>115</v>
      </c>
      <c r="C22" s="137">
        <v>2</v>
      </c>
      <c r="D22" s="58"/>
      <c r="E22" s="58">
        <f>D22*C22</f>
        <v>0</v>
      </c>
    </row>
    <row r="23" spans="1:5" s="145" customFormat="1" ht="54">
      <c r="A23" s="141" t="s">
        <v>301</v>
      </c>
      <c r="B23" s="142" t="s">
        <v>106</v>
      </c>
      <c r="C23" s="143"/>
      <c r="D23" s="144"/>
      <c r="E23" s="144"/>
    </row>
    <row r="24" spans="1:5" s="35" customFormat="1" ht="30.75">
      <c r="A24" s="146" t="s">
        <v>74</v>
      </c>
      <c r="B24" s="139"/>
      <c r="C24" s="139"/>
      <c r="D24" s="113"/>
      <c r="E24" s="113"/>
    </row>
    <row r="25" spans="1:5" s="35" customFormat="1" ht="54">
      <c r="A25" s="105" t="s">
        <v>113</v>
      </c>
      <c r="B25" s="56" t="s">
        <v>104</v>
      </c>
      <c r="C25" s="137">
        <v>15</v>
      </c>
      <c r="D25" s="58"/>
      <c r="E25" s="58">
        <f>D25*C25</f>
        <v>0</v>
      </c>
    </row>
    <row r="26" spans="1:5" s="35" customFormat="1" ht="54">
      <c r="A26" s="105" t="s">
        <v>329</v>
      </c>
      <c r="B26" s="56" t="s">
        <v>106</v>
      </c>
      <c r="C26" s="137">
        <v>20</v>
      </c>
      <c r="D26" s="58"/>
      <c r="E26" s="58">
        <f t="shared" ref="E26:E32" si="4">D26*C26</f>
        <v>0</v>
      </c>
    </row>
    <row r="27" spans="1:5" s="35" customFormat="1" ht="54">
      <c r="A27" s="105" t="s">
        <v>330</v>
      </c>
      <c r="B27" s="56" t="s">
        <v>106</v>
      </c>
      <c r="C27" s="137">
        <v>15</v>
      </c>
      <c r="D27" s="58"/>
      <c r="E27" s="58">
        <f t="shared" si="4"/>
        <v>0</v>
      </c>
    </row>
    <row r="28" spans="1:5" s="35" customFormat="1" ht="81">
      <c r="A28" s="105" t="s">
        <v>331</v>
      </c>
      <c r="B28" s="56" t="s">
        <v>106</v>
      </c>
      <c r="C28" s="137">
        <v>10</v>
      </c>
      <c r="D28" s="58"/>
      <c r="E28" s="58">
        <f t="shared" si="4"/>
        <v>0</v>
      </c>
    </row>
    <row r="29" spans="1:5" s="35" customFormat="1" ht="81">
      <c r="A29" s="105" t="s">
        <v>48</v>
      </c>
      <c r="B29" s="56" t="s">
        <v>106</v>
      </c>
      <c r="C29" s="57">
        <v>15</v>
      </c>
      <c r="D29" s="58"/>
      <c r="E29" s="58">
        <f t="shared" si="4"/>
        <v>0</v>
      </c>
    </row>
    <row r="30" spans="1:5" s="35" customFormat="1" ht="27">
      <c r="A30" s="105" t="s">
        <v>121</v>
      </c>
      <c r="B30" s="56" t="s">
        <v>116</v>
      </c>
      <c r="C30" s="57">
        <v>30</v>
      </c>
      <c r="D30" s="58"/>
      <c r="E30" s="58">
        <f t="shared" si="4"/>
        <v>0</v>
      </c>
    </row>
    <row r="31" spans="1:5" s="35" customFormat="1" ht="27">
      <c r="A31" s="105" t="s">
        <v>122</v>
      </c>
      <c r="B31" s="56" t="s">
        <v>116</v>
      </c>
      <c r="C31" s="57">
        <v>20</v>
      </c>
      <c r="D31" s="58"/>
      <c r="E31" s="58">
        <f t="shared" si="4"/>
        <v>0</v>
      </c>
    </row>
    <row r="32" spans="1:5" s="35" customFormat="1" ht="27">
      <c r="A32" s="105" t="s">
        <v>123</v>
      </c>
      <c r="B32" s="56" t="s">
        <v>116</v>
      </c>
      <c r="C32" s="57">
        <v>15</v>
      </c>
      <c r="D32" s="58"/>
      <c r="E32" s="58">
        <f t="shared" si="4"/>
        <v>0</v>
      </c>
    </row>
    <row r="33" spans="1:5" ht="28.5">
      <c r="A33" s="91"/>
      <c r="B33" s="205" t="s">
        <v>82</v>
      </c>
      <c r="C33" s="205"/>
      <c r="D33" s="205"/>
      <c r="E33" s="147">
        <f>SUM(E4:E32)</f>
        <v>0</v>
      </c>
    </row>
    <row r="34" spans="1:5" ht="28.5">
      <c r="A34" s="206" t="s">
        <v>83</v>
      </c>
      <c r="B34" s="206"/>
      <c r="C34" s="206"/>
      <c r="D34" s="206"/>
      <c r="E34" s="148">
        <f>E33/15</f>
        <v>0</v>
      </c>
    </row>
    <row r="35" spans="1:5" ht="30.75">
      <c r="A35" s="130"/>
      <c r="B35" s="149"/>
      <c r="C35" s="126"/>
      <c r="D35" s="94" t="s">
        <v>195</v>
      </c>
      <c r="E35" s="127" t="str">
        <f>IF(E34&lt;1,"0",IF(E34&lt;5,"1",IF(E34&lt;8,"2",IF(E34&lt;11,"3",IF(E34&lt;=13,"4",IF(E34&gt;13,"5"))))))</f>
        <v>0</v>
      </c>
    </row>
  </sheetData>
  <sheetProtection algorithmName="SHA-512" hashValue="6up13fRQFf2YO951VEu3UNlrGM1c5xUUJlnZxWbkyrVSN41VTjGLY321VlV1qcAuiUpUFdBfGRfqMuMNQgvkjg==" saltValue="GXlV99lVuxG3p7Wu+Qz74w==" spinCount="100000" sheet="1" objects="1" scenarios="1"/>
  <mergeCells count="2">
    <mergeCell ref="B33:D33"/>
    <mergeCell ref="A34:D34"/>
  </mergeCells>
  <pageMargins left="0.25" right="0" top="0.5" bottom="0" header="0.3" footer="0.3"/>
  <pageSetup paperSize="9" scale="95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J45"/>
  <sheetViews>
    <sheetView view="pageBreakPreview" zoomScale="110" zoomScaleNormal="110" zoomScaleSheetLayoutView="110" workbookViewId="0">
      <selection activeCell="A4" sqref="A4:XFD6"/>
    </sheetView>
  </sheetViews>
  <sheetFormatPr defaultColWidth="9.140625" defaultRowHeight="30" customHeight="1"/>
  <cols>
    <col min="1" max="1" width="29.85546875" style="10" customWidth="1"/>
    <col min="2" max="2" width="47.5703125" style="10" customWidth="1"/>
    <col min="3" max="7" width="5.5703125" style="10" customWidth="1"/>
    <col min="8" max="8" width="10" style="10" customWidth="1"/>
    <col min="9" max="9" width="13.28515625" style="10" customWidth="1"/>
    <col min="10" max="10" width="16.28515625" style="10" customWidth="1"/>
    <col min="11" max="16384" width="9.140625" style="10"/>
  </cols>
  <sheetData>
    <row r="2" spans="1:10" ht="13.5" customHeight="1"/>
    <row r="3" spans="1:10" ht="30" customHeight="1">
      <c r="A3" s="207" t="s">
        <v>196</v>
      </c>
      <c r="B3" s="207"/>
      <c r="C3" s="207"/>
      <c r="D3" s="207"/>
      <c r="E3" s="207"/>
      <c r="F3" s="207"/>
      <c r="G3" s="207"/>
      <c r="H3" s="207"/>
      <c r="I3" s="207"/>
      <c r="J3" s="207"/>
    </row>
    <row r="4" spans="1:10" ht="30" customHeight="1">
      <c r="A4" s="208" t="s">
        <v>345</v>
      </c>
      <c r="B4" s="208"/>
      <c r="C4" s="208"/>
      <c r="D4" s="208"/>
      <c r="E4" s="208"/>
      <c r="F4" s="208"/>
      <c r="G4" s="208"/>
      <c r="H4" s="208"/>
      <c r="I4" s="208"/>
      <c r="J4" s="208"/>
    </row>
    <row r="5" spans="1:10" ht="30" customHeight="1">
      <c r="A5" s="182" t="s">
        <v>343</v>
      </c>
      <c r="B5" s="182"/>
      <c r="C5" s="182"/>
      <c r="D5" s="182"/>
      <c r="E5" s="182"/>
      <c r="F5" s="182"/>
      <c r="G5" s="182"/>
      <c r="H5" s="182"/>
      <c r="I5" s="182"/>
      <c r="J5" s="182"/>
    </row>
    <row r="6" spans="1:10" ht="30" customHeight="1">
      <c r="A6" s="182" t="s">
        <v>344</v>
      </c>
      <c r="B6" s="182"/>
      <c r="C6" s="182"/>
      <c r="D6" s="182"/>
      <c r="E6" s="182"/>
      <c r="F6" s="182"/>
      <c r="G6" s="182"/>
      <c r="H6" s="182"/>
      <c r="I6" s="182"/>
      <c r="J6" s="182"/>
    </row>
    <row r="7" spans="1:10" ht="15.75" customHeight="1">
      <c r="A7" s="1"/>
    </row>
    <row r="8" spans="1:10" ht="30" customHeight="1">
      <c r="A8" s="2">
        <v>1</v>
      </c>
      <c r="B8" s="9">
        <v>2</v>
      </c>
      <c r="C8" s="209">
        <v>3</v>
      </c>
      <c r="D8" s="209"/>
      <c r="E8" s="209"/>
      <c r="F8" s="209"/>
      <c r="G8" s="210"/>
      <c r="H8" s="9">
        <v>4</v>
      </c>
      <c r="I8" s="9">
        <v>5</v>
      </c>
      <c r="J8" s="9">
        <v>6</v>
      </c>
    </row>
    <row r="9" spans="1:10" ht="24.95" customHeight="1">
      <c r="A9" s="211" t="s">
        <v>134</v>
      </c>
      <c r="B9" s="211" t="s">
        <v>135</v>
      </c>
      <c r="C9" s="220" t="s">
        <v>197</v>
      </c>
      <c r="D9" s="220"/>
      <c r="E9" s="220"/>
      <c r="F9" s="220"/>
      <c r="G9" s="221"/>
      <c r="H9" s="211" t="s">
        <v>198</v>
      </c>
      <c r="I9" s="211" t="s">
        <v>199</v>
      </c>
      <c r="J9" s="211" t="s">
        <v>200</v>
      </c>
    </row>
    <row r="10" spans="1:10" ht="63.75" customHeight="1">
      <c r="A10" s="212"/>
      <c r="B10" s="212"/>
      <c r="C10" s="3">
        <v>1</v>
      </c>
      <c r="D10" s="3">
        <v>2</v>
      </c>
      <c r="E10" s="3">
        <v>3</v>
      </c>
      <c r="F10" s="3">
        <v>4</v>
      </c>
      <c r="G10" s="3">
        <v>5</v>
      </c>
      <c r="H10" s="212"/>
      <c r="I10" s="212"/>
      <c r="J10" s="212"/>
    </row>
    <row r="11" spans="1:10" ht="49.5" customHeight="1">
      <c r="A11" s="213" t="s">
        <v>142</v>
      </c>
      <c r="B11" s="11" t="s">
        <v>137</v>
      </c>
      <c r="C11" s="214"/>
      <c r="D11" s="214"/>
      <c r="E11" s="214"/>
      <c r="F11" s="214"/>
      <c r="G11" s="214"/>
      <c r="H11" s="217">
        <v>5</v>
      </c>
      <c r="I11" s="217">
        <v>45</v>
      </c>
      <c r="J11" s="217">
        <f>I11*H11/100</f>
        <v>2.25</v>
      </c>
    </row>
    <row r="12" spans="1:10" ht="48.75" customHeight="1">
      <c r="A12" s="213"/>
      <c r="B12" s="12" t="s">
        <v>138</v>
      </c>
      <c r="C12" s="215"/>
      <c r="D12" s="215"/>
      <c r="E12" s="215"/>
      <c r="F12" s="215"/>
      <c r="G12" s="215"/>
      <c r="H12" s="218"/>
      <c r="I12" s="218"/>
      <c r="J12" s="218"/>
    </row>
    <row r="13" spans="1:10" ht="45.75" customHeight="1">
      <c r="A13" s="213"/>
      <c r="B13" s="12" t="s">
        <v>139</v>
      </c>
      <c r="C13" s="215"/>
      <c r="D13" s="215"/>
      <c r="E13" s="215"/>
      <c r="F13" s="215"/>
      <c r="G13" s="215"/>
      <c r="H13" s="218"/>
      <c r="I13" s="218"/>
      <c r="J13" s="218"/>
    </row>
    <row r="14" spans="1:10" ht="46.5" customHeight="1">
      <c r="A14" s="213"/>
      <c r="B14" s="12" t="s">
        <v>140</v>
      </c>
      <c r="C14" s="215"/>
      <c r="D14" s="215"/>
      <c r="E14" s="215"/>
      <c r="F14" s="215"/>
      <c r="G14" s="215"/>
      <c r="H14" s="218"/>
      <c r="I14" s="218"/>
      <c r="J14" s="218"/>
    </row>
    <row r="15" spans="1:10" ht="53.25" customHeight="1">
      <c r="A15" s="13"/>
      <c r="B15" s="12" t="s">
        <v>141</v>
      </c>
      <c r="C15" s="216"/>
      <c r="D15" s="216"/>
      <c r="E15" s="216"/>
      <c r="F15" s="216"/>
      <c r="G15" s="216"/>
      <c r="H15" s="219"/>
      <c r="I15" s="219"/>
      <c r="J15" s="219"/>
    </row>
    <row r="16" spans="1:10" ht="52.5" customHeight="1">
      <c r="A16" s="223" t="s">
        <v>143</v>
      </c>
      <c r="B16" s="14" t="s">
        <v>146</v>
      </c>
      <c r="C16" s="214"/>
      <c r="D16" s="214"/>
      <c r="E16" s="214"/>
      <c r="F16" s="214"/>
      <c r="G16" s="214"/>
      <c r="H16" s="217">
        <v>2</v>
      </c>
      <c r="I16" s="217">
        <v>15</v>
      </c>
      <c r="J16" s="217">
        <f>I16*H16/100</f>
        <v>0.3</v>
      </c>
    </row>
    <row r="17" spans="1:10" ht="53.25" customHeight="1">
      <c r="A17" s="223"/>
      <c r="B17" s="14" t="s">
        <v>147</v>
      </c>
      <c r="C17" s="215"/>
      <c r="D17" s="215"/>
      <c r="E17" s="215"/>
      <c r="F17" s="215"/>
      <c r="G17" s="215"/>
      <c r="H17" s="218"/>
      <c r="I17" s="218"/>
      <c r="J17" s="218"/>
    </row>
    <row r="18" spans="1:10" ht="53.25" customHeight="1">
      <c r="A18" s="223"/>
      <c r="B18" s="14" t="s">
        <v>148</v>
      </c>
      <c r="C18" s="215"/>
      <c r="D18" s="215"/>
      <c r="E18" s="215"/>
      <c r="F18" s="215"/>
      <c r="G18" s="215"/>
      <c r="H18" s="218"/>
      <c r="I18" s="218"/>
      <c r="J18" s="218"/>
    </row>
    <row r="19" spans="1:10" ht="51.75" customHeight="1">
      <c r="A19" s="223"/>
      <c r="B19" s="14" t="s">
        <v>149</v>
      </c>
      <c r="C19" s="215"/>
      <c r="D19" s="215"/>
      <c r="E19" s="215"/>
      <c r="F19" s="215"/>
      <c r="G19" s="215"/>
      <c r="H19" s="218"/>
      <c r="I19" s="218"/>
      <c r="J19" s="218"/>
    </row>
    <row r="20" spans="1:10" ht="56.25" customHeight="1">
      <c r="A20" s="223"/>
      <c r="B20" s="14" t="s">
        <v>150</v>
      </c>
      <c r="C20" s="215"/>
      <c r="D20" s="215"/>
      <c r="E20" s="215"/>
      <c r="F20" s="215"/>
      <c r="G20" s="215"/>
      <c r="H20" s="218"/>
      <c r="I20" s="218"/>
      <c r="J20" s="218"/>
    </row>
    <row r="21" spans="1:10" ht="55.5" customHeight="1">
      <c r="A21" s="222" t="s">
        <v>144</v>
      </c>
      <c r="B21" s="14" t="s">
        <v>151</v>
      </c>
      <c r="C21" s="214"/>
      <c r="D21" s="214"/>
      <c r="E21" s="214"/>
      <c r="F21" s="214"/>
      <c r="G21" s="214"/>
      <c r="H21" s="217">
        <v>4</v>
      </c>
      <c r="I21" s="217">
        <v>15</v>
      </c>
      <c r="J21" s="217">
        <f>I21*H21/100</f>
        <v>0.6</v>
      </c>
    </row>
    <row r="22" spans="1:10" ht="51" customHeight="1">
      <c r="A22" s="222"/>
      <c r="B22" s="14" t="s">
        <v>152</v>
      </c>
      <c r="C22" s="215"/>
      <c r="D22" s="215"/>
      <c r="E22" s="215"/>
      <c r="F22" s="215"/>
      <c r="G22" s="215"/>
      <c r="H22" s="218"/>
      <c r="I22" s="218"/>
      <c r="J22" s="218"/>
    </row>
    <row r="23" spans="1:10" ht="46.5" customHeight="1">
      <c r="A23" s="222"/>
      <c r="B23" s="14" t="s">
        <v>153</v>
      </c>
      <c r="C23" s="215"/>
      <c r="D23" s="215"/>
      <c r="E23" s="215"/>
      <c r="F23" s="215"/>
      <c r="G23" s="215"/>
      <c r="H23" s="218"/>
      <c r="I23" s="218"/>
      <c r="J23" s="218"/>
    </row>
    <row r="24" spans="1:10" ht="54" customHeight="1">
      <c r="A24" s="222"/>
      <c r="B24" s="14" t="s">
        <v>154</v>
      </c>
      <c r="C24" s="215"/>
      <c r="D24" s="215"/>
      <c r="E24" s="215"/>
      <c r="F24" s="215"/>
      <c r="G24" s="215"/>
      <c r="H24" s="218"/>
      <c r="I24" s="218"/>
      <c r="J24" s="218"/>
    </row>
    <row r="25" spans="1:10" ht="55.5" customHeight="1">
      <c r="A25" s="222"/>
      <c r="B25" s="14" t="s">
        <v>155</v>
      </c>
      <c r="C25" s="216"/>
      <c r="D25" s="216"/>
      <c r="E25" s="216"/>
      <c r="F25" s="216"/>
      <c r="G25" s="216"/>
      <c r="H25" s="219"/>
      <c r="I25" s="219"/>
      <c r="J25" s="219"/>
    </row>
    <row r="26" spans="1:10" ht="51.75" customHeight="1">
      <c r="A26" s="223" t="s">
        <v>145</v>
      </c>
      <c r="B26" s="14" t="s">
        <v>189</v>
      </c>
      <c r="C26" s="214"/>
      <c r="D26" s="214"/>
      <c r="E26" s="214"/>
      <c r="F26" s="214"/>
      <c r="G26" s="214"/>
      <c r="H26" s="217">
        <v>5</v>
      </c>
      <c r="I26" s="217">
        <v>15</v>
      </c>
      <c r="J26" s="217">
        <f>I26*H26/100</f>
        <v>0.75</v>
      </c>
    </row>
    <row r="27" spans="1:10" ht="51.75" customHeight="1">
      <c r="A27" s="223"/>
      <c r="B27" s="14" t="s">
        <v>190</v>
      </c>
      <c r="C27" s="215"/>
      <c r="D27" s="215"/>
      <c r="E27" s="215"/>
      <c r="F27" s="215"/>
      <c r="G27" s="215"/>
      <c r="H27" s="218"/>
      <c r="I27" s="218"/>
      <c r="J27" s="218"/>
    </row>
    <row r="28" spans="1:10" ht="51" customHeight="1">
      <c r="A28" s="223"/>
      <c r="B28" s="14" t="s">
        <v>191</v>
      </c>
      <c r="C28" s="215"/>
      <c r="D28" s="215"/>
      <c r="E28" s="215"/>
      <c r="F28" s="215"/>
      <c r="G28" s="215"/>
      <c r="H28" s="218"/>
      <c r="I28" s="218"/>
      <c r="J28" s="218"/>
    </row>
    <row r="29" spans="1:10" ht="51" customHeight="1">
      <c r="A29" s="223"/>
      <c r="B29" s="14" t="s">
        <v>192</v>
      </c>
      <c r="C29" s="215"/>
      <c r="D29" s="215"/>
      <c r="E29" s="215"/>
      <c r="F29" s="215"/>
      <c r="G29" s="215"/>
      <c r="H29" s="218"/>
      <c r="I29" s="218"/>
      <c r="J29" s="218"/>
    </row>
    <row r="30" spans="1:10" ht="50.25" customHeight="1">
      <c r="A30" s="223"/>
      <c r="B30" s="14" t="s">
        <v>193</v>
      </c>
      <c r="C30" s="215"/>
      <c r="D30" s="215"/>
      <c r="E30" s="215"/>
      <c r="F30" s="215"/>
      <c r="G30" s="215"/>
      <c r="H30" s="218"/>
      <c r="I30" s="218"/>
      <c r="J30" s="218"/>
    </row>
    <row r="31" spans="1:10" ht="36.75" customHeight="1">
      <c r="A31" s="223" t="s">
        <v>156</v>
      </c>
      <c r="B31" s="14" t="s">
        <v>184</v>
      </c>
      <c r="C31" s="214"/>
      <c r="D31" s="214"/>
      <c r="E31" s="214"/>
      <c r="F31" s="214"/>
      <c r="G31" s="214"/>
      <c r="H31" s="217">
        <v>5</v>
      </c>
      <c r="I31" s="217">
        <v>10</v>
      </c>
      <c r="J31" s="217">
        <f>I31*H31/100</f>
        <v>0.5</v>
      </c>
    </row>
    <row r="32" spans="1:10" ht="35.1" customHeight="1">
      <c r="A32" s="223"/>
      <c r="B32" s="14" t="s">
        <v>185</v>
      </c>
      <c r="C32" s="215"/>
      <c r="D32" s="215"/>
      <c r="E32" s="215"/>
      <c r="F32" s="215"/>
      <c r="G32" s="215"/>
      <c r="H32" s="218"/>
      <c r="I32" s="218"/>
      <c r="J32" s="218"/>
    </row>
    <row r="33" spans="1:10" ht="35.1" customHeight="1">
      <c r="A33" s="223"/>
      <c r="B33" s="14" t="s">
        <v>186</v>
      </c>
      <c r="C33" s="215"/>
      <c r="D33" s="215"/>
      <c r="E33" s="215"/>
      <c r="F33" s="215"/>
      <c r="G33" s="215"/>
      <c r="H33" s="218"/>
      <c r="I33" s="218"/>
      <c r="J33" s="218"/>
    </row>
    <row r="34" spans="1:10" ht="35.1" customHeight="1">
      <c r="A34" s="223"/>
      <c r="B34" s="14" t="s">
        <v>187</v>
      </c>
      <c r="C34" s="215"/>
      <c r="D34" s="215"/>
      <c r="E34" s="215"/>
      <c r="F34" s="215"/>
      <c r="G34" s="215"/>
      <c r="H34" s="218"/>
      <c r="I34" s="218"/>
      <c r="J34" s="218"/>
    </row>
    <row r="35" spans="1:10" ht="35.1" customHeight="1">
      <c r="A35" s="223"/>
      <c r="B35" s="14" t="s">
        <v>188</v>
      </c>
      <c r="C35" s="216"/>
      <c r="D35" s="216"/>
      <c r="E35" s="216"/>
      <c r="F35" s="216"/>
      <c r="G35" s="216"/>
      <c r="H35" s="219"/>
      <c r="I35" s="219"/>
      <c r="J35" s="219"/>
    </row>
    <row r="36" spans="1:10" ht="30" customHeight="1">
      <c r="A36" s="224" t="s">
        <v>201</v>
      </c>
      <c r="B36" s="224"/>
      <c r="C36" s="224"/>
      <c r="D36" s="224"/>
      <c r="E36" s="224"/>
      <c r="F36" s="224"/>
      <c r="G36" s="224"/>
      <c r="H36" s="224"/>
      <c r="I36" s="4">
        <f>SUM(I11:I35)</f>
        <v>100</v>
      </c>
      <c r="J36" s="4">
        <f>SUM(J11:J35)</f>
        <v>4.4000000000000004</v>
      </c>
    </row>
    <row r="37" spans="1:10" ht="29.25" customHeight="1">
      <c r="A37" s="225" t="s">
        <v>202</v>
      </c>
      <c r="B37" s="226"/>
      <c r="C37" s="226"/>
      <c r="D37" s="226"/>
      <c r="E37" s="226"/>
      <c r="F37" s="226"/>
      <c r="G37" s="226"/>
      <c r="H37" s="226"/>
      <c r="I37" s="227"/>
      <c r="J37" s="228">
        <f>J36/5</f>
        <v>0.88000000000000012</v>
      </c>
    </row>
    <row r="38" spans="1:10" ht="27.75" customHeight="1">
      <c r="A38" s="230" t="s">
        <v>203</v>
      </c>
      <c r="B38" s="231"/>
      <c r="C38" s="231"/>
      <c r="D38" s="231"/>
      <c r="E38" s="231"/>
      <c r="F38" s="231"/>
      <c r="G38" s="231"/>
      <c r="H38" s="231"/>
      <c r="I38" s="232"/>
      <c r="J38" s="229"/>
    </row>
    <row r="39" spans="1:10" ht="27.75" customHeight="1">
      <c r="A39" s="5"/>
      <c r="B39" s="5"/>
      <c r="C39" s="5"/>
      <c r="D39" s="5"/>
      <c r="E39" s="5"/>
      <c r="F39" s="5"/>
      <c r="G39" s="5"/>
      <c r="H39" s="5"/>
      <c r="I39" s="5"/>
      <c r="J39" s="6"/>
    </row>
    <row r="45" spans="1:10" ht="12.75" customHeight="1"/>
  </sheetData>
  <mergeCells count="58">
    <mergeCell ref="A36:H36"/>
    <mergeCell ref="A37:I37"/>
    <mergeCell ref="J37:J38"/>
    <mergeCell ref="A38:I38"/>
    <mergeCell ref="J26:J30"/>
    <mergeCell ref="A31:A35"/>
    <mergeCell ref="C31:C35"/>
    <mergeCell ref="D31:D35"/>
    <mergeCell ref="E31:E35"/>
    <mergeCell ref="F31:F35"/>
    <mergeCell ref="G31:G35"/>
    <mergeCell ref="H31:H35"/>
    <mergeCell ref="I31:I35"/>
    <mergeCell ref="J31:J35"/>
    <mergeCell ref="I21:I25"/>
    <mergeCell ref="J21:J25"/>
    <mergeCell ref="A26:A30"/>
    <mergeCell ref="C26:C30"/>
    <mergeCell ref="D26:D30"/>
    <mergeCell ref="E26:E30"/>
    <mergeCell ref="F26:F30"/>
    <mergeCell ref="G26:G30"/>
    <mergeCell ref="H26:H30"/>
    <mergeCell ref="I26:I30"/>
    <mergeCell ref="G21:G25"/>
    <mergeCell ref="H21:H25"/>
    <mergeCell ref="G16:G20"/>
    <mergeCell ref="A21:A25"/>
    <mergeCell ref="C21:C25"/>
    <mergeCell ref="D21:D25"/>
    <mergeCell ref="E21:E25"/>
    <mergeCell ref="F21:F25"/>
    <mergeCell ref="A16:A20"/>
    <mergeCell ref="C16:C20"/>
    <mergeCell ref="D16:D20"/>
    <mergeCell ref="E16:E20"/>
    <mergeCell ref="F16:F20"/>
    <mergeCell ref="H9:H10"/>
    <mergeCell ref="I9:I10"/>
    <mergeCell ref="H16:H20"/>
    <mergeCell ref="I16:I20"/>
    <mergeCell ref="J16:J20"/>
    <mergeCell ref="A3:J3"/>
    <mergeCell ref="A4:J4"/>
    <mergeCell ref="C8:G8"/>
    <mergeCell ref="J9:J10"/>
    <mergeCell ref="A11:A14"/>
    <mergeCell ref="C11:C15"/>
    <mergeCell ref="D11:D15"/>
    <mergeCell ref="E11:E15"/>
    <mergeCell ref="F11:F15"/>
    <mergeCell ref="G11:G15"/>
    <mergeCell ref="H11:H15"/>
    <mergeCell ref="I11:I15"/>
    <mergeCell ref="J11:J15"/>
    <mergeCell ref="A9:A10"/>
    <mergeCell ref="B9:B10"/>
    <mergeCell ref="C9:G9"/>
  </mergeCells>
  <pageMargins left="0.25" right="0" top="0.5" bottom="0" header="0.3" footer="0.3"/>
  <pageSetup paperSize="9" scale="98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7"/>
  <sheetViews>
    <sheetView tabSelected="1" view="pageBreakPreview" zoomScale="120" zoomScaleNormal="100" zoomScaleSheetLayoutView="120" workbookViewId="0">
      <selection activeCell="N8" sqref="N8"/>
    </sheetView>
  </sheetViews>
  <sheetFormatPr defaultColWidth="9.140625" defaultRowHeight="17.25"/>
  <cols>
    <col min="1" max="1" width="27.5703125" style="15" customWidth="1"/>
    <col min="2" max="2" width="11.42578125" style="15" customWidth="1"/>
    <col min="3" max="3" width="11.28515625" style="15" customWidth="1"/>
    <col min="4" max="4" width="33.140625" style="15" customWidth="1"/>
    <col min="5" max="6" width="11.42578125" style="15" customWidth="1"/>
    <col min="7" max="7" width="26.7109375" style="15" customWidth="1"/>
    <col min="8" max="12" width="5.28515625" style="15" customWidth="1"/>
    <col min="13" max="16384" width="9.140625" style="15"/>
  </cols>
  <sheetData>
    <row r="1" spans="1:12" ht="27" customHeight="1">
      <c r="A1" s="233" t="s">
        <v>204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</row>
    <row r="2" spans="1:12" ht="27.75">
      <c r="A2" s="234" t="s">
        <v>205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</row>
    <row r="3" spans="1:12" ht="24">
      <c r="A3" s="235" t="s">
        <v>206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</row>
    <row r="4" spans="1:12" s="10" customFormat="1" ht="30" customHeight="1">
      <c r="A4" s="208" t="s">
        <v>345</v>
      </c>
      <c r="B4" s="208"/>
      <c r="C4" s="208"/>
      <c r="D4" s="208"/>
      <c r="E4" s="208"/>
      <c r="F4" s="208"/>
      <c r="G4" s="208"/>
      <c r="H4" s="208"/>
      <c r="I4" s="208"/>
      <c r="J4" s="208"/>
    </row>
    <row r="5" spans="1:12" s="10" customFormat="1" ht="30" customHeight="1">
      <c r="A5" s="186" t="s">
        <v>343</v>
      </c>
      <c r="B5" s="186"/>
      <c r="C5" s="186"/>
      <c r="D5" s="186"/>
      <c r="E5" s="186"/>
      <c r="F5" s="186"/>
      <c r="G5" s="186"/>
      <c r="H5" s="186"/>
      <c r="I5" s="186"/>
      <c r="J5" s="186"/>
    </row>
    <row r="6" spans="1:12" s="10" customFormat="1" ht="30" customHeight="1">
      <c r="A6" s="186" t="s">
        <v>344</v>
      </c>
      <c r="B6" s="186"/>
      <c r="C6" s="186"/>
      <c r="D6" s="186"/>
      <c r="E6" s="186"/>
      <c r="F6" s="186"/>
      <c r="G6" s="186"/>
      <c r="H6" s="186"/>
      <c r="I6" s="186"/>
      <c r="J6" s="186"/>
    </row>
    <row r="7" spans="1:12" ht="24.75" customHeight="1">
      <c r="A7" s="7" t="s">
        <v>207</v>
      </c>
      <c r="B7" s="8"/>
      <c r="C7" s="8"/>
    </row>
    <row r="8" spans="1:12" ht="38.25" customHeight="1">
      <c r="A8" s="236" t="s">
        <v>134</v>
      </c>
      <c r="B8" s="237" t="s">
        <v>135</v>
      </c>
      <c r="C8" s="238"/>
      <c r="D8" s="239"/>
      <c r="E8" s="243" t="s">
        <v>208</v>
      </c>
      <c r="F8" s="244"/>
      <c r="G8" s="247" t="s">
        <v>209</v>
      </c>
      <c r="H8" s="247" t="s">
        <v>210</v>
      </c>
      <c r="I8" s="247"/>
      <c r="J8" s="247"/>
      <c r="K8" s="247"/>
      <c r="L8" s="247"/>
    </row>
    <row r="9" spans="1:12" ht="62.25" customHeight="1">
      <c r="A9" s="236"/>
      <c r="B9" s="240"/>
      <c r="C9" s="241"/>
      <c r="D9" s="242"/>
      <c r="E9" s="245"/>
      <c r="F9" s="246"/>
      <c r="G9" s="247"/>
      <c r="H9" s="16">
        <v>1</v>
      </c>
      <c r="I9" s="16">
        <v>2</v>
      </c>
      <c r="J9" s="16">
        <v>3</v>
      </c>
      <c r="K9" s="16">
        <v>4</v>
      </c>
      <c r="L9" s="16">
        <v>5</v>
      </c>
    </row>
    <row r="10" spans="1:12" ht="27.75" customHeight="1">
      <c r="A10" s="250" t="s">
        <v>142</v>
      </c>
      <c r="B10" s="248" t="s">
        <v>211</v>
      </c>
      <c r="C10" s="248"/>
      <c r="D10" s="248"/>
      <c r="E10" s="249" t="s">
        <v>212</v>
      </c>
      <c r="F10" s="249"/>
      <c r="G10" s="249" t="s">
        <v>213</v>
      </c>
      <c r="H10" s="258" t="str">
        <f>'ด้านการสอน+พัฒนานิสิต'!E88</f>
        <v>0</v>
      </c>
      <c r="I10" s="259"/>
      <c r="J10" s="259"/>
      <c r="K10" s="259"/>
      <c r="L10" s="260"/>
    </row>
    <row r="11" spans="1:12" ht="45" customHeight="1">
      <c r="A11" s="250"/>
      <c r="B11" s="248" t="s">
        <v>214</v>
      </c>
      <c r="C11" s="248"/>
      <c r="D11" s="248"/>
      <c r="E11" s="249"/>
      <c r="F11" s="249"/>
      <c r="G11" s="249"/>
      <c r="H11" s="261"/>
      <c r="I11" s="262"/>
      <c r="J11" s="262"/>
      <c r="K11" s="262"/>
      <c r="L11" s="263"/>
    </row>
    <row r="12" spans="1:12" ht="45" customHeight="1">
      <c r="A12" s="250"/>
      <c r="B12" s="248" t="s">
        <v>215</v>
      </c>
      <c r="C12" s="248"/>
      <c r="D12" s="248"/>
      <c r="E12" s="249"/>
      <c r="F12" s="249"/>
      <c r="G12" s="249"/>
      <c r="H12" s="261"/>
      <c r="I12" s="262"/>
      <c r="J12" s="262"/>
      <c r="K12" s="262"/>
      <c r="L12" s="263"/>
    </row>
    <row r="13" spans="1:12" ht="43.5" customHeight="1">
      <c r="A13" s="250"/>
      <c r="B13" s="248" t="s">
        <v>216</v>
      </c>
      <c r="C13" s="248"/>
      <c r="D13" s="248"/>
      <c r="E13" s="249"/>
      <c r="F13" s="249"/>
      <c r="G13" s="249"/>
      <c r="H13" s="261"/>
      <c r="I13" s="262"/>
      <c r="J13" s="262"/>
      <c r="K13" s="262"/>
      <c r="L13" s="263"/>
    </row>
    <row r="14" spans="1:12" ht="45" customHeight="1">
      <c r="A14" s="250"/>
      <c r="B14" s="248" t="s">
        <v>217</v>
      </c>
      <c r="C14" s="248"/>
      <c r="D14" s="248"/>
      <c r="E14" s="249"/>
      <c r="F14" s="249"/>
      <c r="G14" s="249"/>
      <c r="H14" s="264"/>
      <c r="I14" s="265"/>
      <c r="J14" s="265"/>
      <c r="K14" s="265"/>
      <c r="L14" s="266"/>
    </row>
    <row r="15" spans="1:12" ht="23.25" customHeight="1">
      <c r="A15" s="248" t="s">
        <v>143</v>
      </c>
      <c r="B15" s="248" t="s">
        <v>218</v>
      </c>
      <c r="C15" s="248"/>
      <c r="D15" s="248"/>
      <c r="E15" s="249" t="s">
        <v>289</v>
      </c>
      <c r="F15" s="249"/>
      <c r="G15" s="249" t="s">
        <v>213</v>
      </c>
      <c r="H15" s="258" t="str">
        <f>'ด้านงานวิจัย+สร้างสรรค์'!E72</f>
        <v>0</v>
      </c>
      <c r="I15" s="259"/>
      <c r="J15" s="259"/>
      <c r="K15" s="259"/>
      <c r="L15" s="260"/>
    </row>
    <row r="16" spans="1:12" ht="28.5" customHeight="1">
      <c r="A16" s="248"/>
      <c r="B16" s="248" t="s">
        <v>219</v>
      </c>
      <c r="C16" s="248"/>
      <c r="D16" s="248"/>
      <c r="E16" s="249"/>
      <c r="F16" s="249"/>
      <c r="G16" s="249"/>
      <c r="H16" s="261"/>
      <c r="I16" s="262"/>
      <c r="J16" s="262"/>
      <c r="K16" s="262"/>
      <c r="L16" s="263"/>
    </row>
    <row r="17" spans="1:12" ht="24.75" customHeight="1">
      <c r="A17" s="248"/>
      <c r="B17" s="248" t="s">
        <v>220</v>
      </c>
      <c r="C17" s="248"/>
      <c r="D17" s="248"/>
      <c r="E17" s="249"/>
      <c r="F17" s="249"/>
      <c r="G17" s="249"/>
      <c r="H17" s="261"/>
      <c r="I17" s="262"/>
      <c r="J17" s="262"/>
      <c r="K17" s="262"/>
      <c r="L17" s="263"/>
    </row>
    <row r="18" spans="1:12" ht="25.5" customHeight="1">
      <c r="A18" s="248"/>
      <c r="B18" s="248" t="s">
        <v>221</v>
      </c>
      <c r="C18" s="248"/>
      <c r="D18" s="248"/>
      <c r="E18" s="249"/>
      <c r="F18" s="249"/>
      <c r="G18" s="249"/>
      <c r="H18" s="261"/>
      <c r="I18" s="262"/>
      <c r="J18" s="262"/>
      <c r="K18" s="262"/>
      <c r="L18" s="263"/>
    </row>
    <row r="19" spans="1:12" ht="26.25" customHeight="1">
      <c r="A19" s="248"/>
      <c r="B19" s="248" t="s">
        <v>222</v>
      </c>
      <c r="C19" s="248"/>
      <c r="D19" s="248"/>
      <c r="E19" s="249"/>
      <c r="F19" s="249"/>
      <c r="G19" s="249"/>
      <c r="H19" s="264"/>
      <c r="I19" s="265"/>
      <c r="J19" s="265"/>
      <c r="K19" s="265"/>
      <c r="L19" s="266"/>
    </row>
    <row r="20" spans="1:12" ht="29.25" customHeight="1">
      <c r="A20" s="254" t="s">
        <v>144</v>
      </c>
      <c r="B20" s="251" t="s">
        <v>223</v>
      </c>
      <c r="C20" s="252"/>
      <c r="D20" s="253"/>
      <c r="E20" s="249" t="s">
        <v>290</v>
      </c>
      <c r="F20" s="249"/>
      <c r="G20" s="249" t="s">
        <v>213</v>
      </c>
      <c r="H20" s="258" t="str">
        <f>ด้านบริการวิชาการ!E35</f>
        <v>0</v>
      </c>
      <c r="I20" s="259"/>
      <c r="J20" s="259"/>
      <c r="K20" s="259"/>
      <c r="L20" s="260"/>
    </row>
    <row r="21" spans="1:12" ht="28.5" customHeight="1">
      <c r="A21" s="254"/>
      <c r="B21" s="251" t="s">
        <v>224</v>
      </c>
      <c r="C21" s="252"/>
      <c r="D21" s="253"/>
      <c r="E21" s="249"/>
      <c r="F21" s="249"/>
      <c r="G21" s="249"/>
      <c r="H21" s="261"/>
      <c r="I21" s="262"/>
      <c r="J21" s="262"/>
      <c r="K21" s="262"/>
      <c r="L21" s="263"/>
    </row>
    <row r="22" spans="1:12" ht="27" customHeight="1">
      <c r="A22" s="254"/>
      <c r="B22" s="251" t="s">
        <v>225</v>
      </c>
      <c r="C22" s="252"/>
      <c r="D22" s="253"/>
      <c r="E22" s="249"/>
      <c r="F22" s="249"/>
      <c r="G22" s="249"/>
      <c r="H22" s="261"/>
      <c r="I22" s="262"/>
      <c r="J22" s="262"/>
      <c r="K22" s="262"/>
      <c r="L22" s="263"/>
    </row>
    <row r="23" spans="1:12" ht="27" customHeight="1">
      <c r="A23" s="254"/>
      <c r="B23" s="251" t="s">
        <v>226</v>
      </c>
      <c r="C23" s="252"/>
      <c r="D23" s="253"/>
      <c r="E23" s="249"/>
      <c r="F23" s="249"/>
      <c r="G23" s="249"/>
      <c r="H23" s="261"/>
      <c r="I23" s="262"/>
      <c r="J23" s="262"/>
      <c r="K23" s="262"/>
      <c r="L23" s="263"/>
    </row>
    <row r="24" spans="1:12" ht="24.75" customHeight="1">
      <c r="A24" s="254"/>
      <c r="B24" s="251" t="s">
        <v>227</v>
      </c>
      <c r="C24" s="252"/>
      <c r="D24" s="253"/>
      <c r="E24" s="249"/>
      <c r="F24" s="249"/>
      <c r="G24" s="249"/>
      <c r="H24" s="264"/>
      <c r="I24" s="265"/>
      <c r="J24" s="265"/>
      <c r="K24" s="265"/>
      <c r="L24" s="266"/>
    </row>
    <row r="25" spans="1:12" ht="50.1" customHeight="1">
      <c r="A25" s="248" t="s">
        <v>145</v>
      </c>
      <c r="B25" s="251" t="s">
        <v>189</v>
      </c>
      <c r="C25" s="252"/>
      <c r="D25" s="253"/>
      <c r="E25" s="249" t="s">
        <v>291</v>
      </c>
      <c r="F25" s="249"/>
      <c r="G25" s="249" t="s">
        <v>213</v>
      </c>
      <c r="H25" s="258" t="str">
        <f>ด้านทำนุบำรุงศิลปะฯ!E22</f>
        <v>0</v>
      </c>
      <c r="I25" s="259"/>
      <c r="J25" s="259"/>
      <c r="K25" s="259"/>
      <c r="L25" s="260"/>
    </row>
    <row r="26" spans="1:12" ht="50.1" customHeight="1">
      <c r="A26" s="248"/>
      <c r="B26" s="251" t="s">
        <v>190</v>
      </c>
      <c r="C26" s="252"/>
      <c r="D26" s="253"/>
      <c r="E26" s="249"/>
      <c r="F26" s="249"/>
      <c r="G26" s="249"/>
      <c r="H26" s="261"/>
      <c r="I26" s="262"/>
      <c r="J26" s="262"/>
      <c r="K26" s="262"/>
      <c r="L26" s="263"/>
    </row>
    <row r="27" spans="1:12" ht="50.1" customHeight="1">
      <c r="A27" s="248"/>
      <c r="B27" s="251" t="s">
        <v>191</v>
      </c>
      <c r="C27" s="252"/>
      <c r="D27" s="253"/>
      <c r="E27" s="249"/>
      <c r="F27" s="249"/>
      <c r="G27" s="249"/>
      <c r="H27" s="261"/>
      <c r="I27" s="262"/>
      <c r="J27" s="262"/>
      <c r="K27" s="262"/>
      <c r="L27" s="263"/>
    </row>
    <row r="28" spans="1:12" ht="50.1" customHeight="1">
      <c r="A28" s="248"/>
      <c r="B28" s="251" t="s">
        <v>192</v>
      </c>
      <c r="C28" s="252"/>
      <c r="D28" s="253"/>
      <c r="E28" s="249"/>
      <c r="F28" s="249"/>
      <c r="G28" s="249"/>
      <c r="H28" s="261"/>
      <c r="I28" s="262"/>
      <c r="J28" s="262"/>
      <c r="K28" s="262"/>
      <c r="L28" s="263"/>
    </row>
    <row r="29" spans="1:12" ht="50.1" customHeight="1">
      <c r="A29" s="248"/>
      <c r="B29" s="251" t="s">
        <v>193</v>
      </c>
      <c r="C29" s="252"/>
      <c r="D29" s="253"/>
      <c r="E29" s="249"/>
      <c r="F29" s="249"/>
      <c r="G29" s="249"/>
      <c r="H29" s="264"/>
      <c r="I29" s="265"/>
      <c r="J29" s="265"/>
      <c r="K29" s="265"/>
      <c r="L29" s="266"/>
    </row>
    <row r="30" spans="1:12" ht="31.5" customHeight="1">
      <c r="A30" s="248" t="s">
        <v>156</v>
      </c>
      <c r="B30" s="251" t="s">
        <v>184</v>
      </c>
      <c r="C30" s="252"/>
      <c r="D30" s="253"/>
      <c r="E30" s="249" t="s">
        <v>292</v>
      </c>
      <c r="F30" s="249"/>
      <c r="G30" s="249" t="s">
        <v>213</v>
      </c>
      <c r="H30" s="258" t="str">
        <f>ด้านอื่นๆ!E35</f>
        <v>0</v>
      </c>
      <c r="I30" s="259"/>
      <c r="J30" s="259"/>
      <c r="K30" s="259"/>
      <c r="L30" s="260"/>
    </row>
    <row r="31" spans="1:12" ht="27.75" customHeight="1">
      <c r="A31" s="248"/>
      <c r="B31" s="251" t="s">
        <v>185</v>
      </c>
      <c r="C31" s="252"/>
      <c r="D31" s="253"/>
      <c r="E31" s="249"/>
      <c r="F31" s="249"/>
      <c r="G31" s="249"/>
      <c r="H31" s="261"/>
      <c r="I31" s="262"/>
      <c r="J31" s="262"/>
      <c r="K31" s="262"/>
      <c r="L31" s="263"/>
    </row>
    <row r="32" spans="1:12" ht="29.25" customHeight="1">
      <c r="A32" s="248"/>
      <c r="B32" s="251" t="s">
        <v>186</v>
      </c>
      <c r="C32" s="252"/>
      <c r="D32" s="253"/>
      <c r="E32" s="249"/>
      <c r="F32" s="249"/>
      <c r="G32" s="249"/>
      <c r="H32" s="261"/>
      <c r="I32" s="262"/>
      <c r="J32" s="262"/>
      <c r="K32" s="262"/>
      <c r="L32" s="263"/>
    </row>
    <row r="33" spans="1:12" ht="27" customHeight="1">
      <c r="A33" s="248"/>
      <c r="B33" s="251" t="s">
        <v>187</v>
      </c>
      <c r="C33" s="252"/>
      <c r="D33" s="253"/>
      <c r="E33" s="249"/>
      <c r="F33" s="249"/>
      <c r="G33" s="249"/>
      <c r="H33" s="261"/>
      <c r="I33" s="262"/>
      <c r="J33" s="262"/>
      <c r="K33" s="262"/>
      <c r="L33" s="263"/>
    </row>
    <row r="34" spans="1:12" ht="27.75" customHeight="1">
      <c r="A34" s="248"/>
      <c r="B34" s="251" t="s">
        <v>188</v>
      </c>
      <c r="C34" s="252"/>
      <c r="D34" s="253"/>
      <c r="E34" s="249"/>
      <c r="F34" s="249"/>
      <c r="G34" s="249"/>
      <c r="H34" s="264"/>
      <c r="I34" s="265"/>
      <c r="J34" s="265"/>
      <c r="K34" s="265"/>
      <c r="L34" s="266"/>
    </row>
    <row r="40" spans="1:12" ht="27.75">
      <c r="A40" s="17" t="s">
        <v>228</v>
      </c>
      <c r="B40" s="17"/>
      <c r="C40" s="17"/>
    </row>
    <row r="41" spans="1:12" ht="119.25" customHeight="1">
      <c r="A41" s="18" t="s">
        <v>229</v>
      </c>
      <c r="B41" s="18" t="s">
        <v>230</v>
      </c>
      <c r="C41" s="18" t="s">
        <v>231</v>
      </c>
      <c r="D41" s="19" t="s">
        <v>232</v>
      </c>
      <c r="E41" s="19" t="s">
        <v>233</v>
      </c>
      <c r="F41" s="19" t="s">
        <v>234</v>
      </c>
      <c r="G41" s="20" t="s">
        <v>235</v>
      </c>
      <c r="H41" s="267" t="s">
        <v>236</v>
      </c>
      <c r="I41" s="268"/>
      <c r="J41" s="267" t="s">
        <v>237</v>
      </c>
      <c r="K41" s="267"/>
    </row>
    <row r="42" spans="1:12" ht="24">
      <c r="A42" s="21" t="s">
        <v>238</v>
      </c>
      <c r="B42" s="19">
        <v>3</v>
      </c>
      <c r="C42" s="22"/>
      <c r="D42" s="21" t="s">
        <v>239</v>
      </c>
      <c r="E42" s="23">
        <v>3</v>
      </c>
      <c r="F42" s="24"/>
      <c r="G42" s="25" t="s">
        <v>240</v>
      </c>
      <c r="H42" s="256">
        <v>3</v>
      </c>
      <c r="I42" s="256"/>
      <c r="J42" s="255"/>
      <c r="K42" s="255"/>
    </row>
    <row r="43" spans="1:12" ht="24">
      <c r="A43" s="21" t="s">
        <v>241</v>
      </c>
      <c r="B43" s="19">
        <v>3</v>
      </c>
      <c r="C43" s="22"/>
      <c r="D43" s="21" t="s">
        <v>242</v>
      </c>
      <c r="E43" s="23">
        <v>3</v>
      </c>
      <c r="F43" s="24"/>
      <c r="G43" s="25" t="s">
        <v>243</v>
      </c>
      <c r="H43" s="256">
        <v>3</v>
      </c>
      <c r="I43" s="256"/>
      <c r="J43" s="255"/>
      <c r="K43" s="255"/>
    </row>
    <row r="44" spans="1:12" ht="48">
      <c r="A44" s="21" t="s">
        <v>244</v>
      </c>
      <c r="B44" s="19">
        <v>3</v>
      </c>
      <c r="C44" s="22"/>
      <c r="D44" s="21" t="s">
        <v>245</v>
      </c>
      <c r="E44" s="19">
        <v>3</v>
      </c>
      <c r="F44" s="24"/>
      <c r="G44" s="25" t="s">
        <v>246</v>
      </c>
      <c r="H44" s="256">
        <v>3</v>
      </c>
      <c r="I44" s="256"/>
      <c r="J44" s="255"/>
      <c r="K44" s="255"/>
    </row>
    <row r="45" spans="1:12" ht="48">
      <c r="A45" s="21" t="s">
        <v>247</v>
      </c>
      <c r="B45" s="19">
        <v>3</v>
      </c>
      <c r="C45" s="22"/>
      <c r="D45" s="21" t="s">
        <v>248</v>
      </c>
      <c r="E45" s="19">
        <v>3</v>
      </c>
      <c r="F45" s="24"/>
      <c r="G45" s="25" t="s">
        <v>249</v>
      </c>
      <c r="H45" s="256">
        <v>3</v>
      </c>
      <c r="I45" s="256"/>
      <c r="J45" s="255"/>
      <c r="K45" s="255"/>
    </row>
    <row r="46" spans="1:12" ht="48">
      <c r="A46" s="21" t="s">
        <v>250</v>
      </c>
      <c r="B46" s="19">
        <v>3</v>
      </c>
      <c r="C46" s="22"/>
      <c r="D46" s="21" t="s">
        <v>251</v>
      </c>
      <c r="E46" s="19">
        <v>3</v>
      </c>
      <c r="F46" s="24"/>
      <c r="G46" s="25" t="s">
        <v>252</v>
      </c>
      <c r="H46" s="256">
        <v>3</v>
      </c>
      <c r="I46" s="256"/>
      <c r="J46" s="255"/>
      <c r="K46" s="255"/>
    </row>
    <row r="47" spans="1:12" ht="24">
      <c r="A47" s="21"/>
      <c r="B47" s="19"/>
      <c r="C47" s="22">
        <f>SUM(C42:C46)</f>
        <v>0</v>
      </c>
      <c r="D47" s="21" t="s">
        <v>253</v>
      </c>
      <c r="E47" s="19">
        <v>3</v>
      </c>
      <c r="F47" s="24">
        <f>SUM(F42:F46)</f>
        <v>0</v>
      </c>
      <c r="G47" s="26"/>
      <c r="H47" s="256"/>
      <c r="I47" s="256"/>
      <c r="J47" s="257">
        <f>SUM(J42:K46)</f>
        <v>0</v>
      </c>
      <c r="K47" s="257"/>
    </row>
  </sheetData>
  <mergeCells count="68">
    <mergeCell ref="H47:I47"/>
    <mergeCell ref="J47:K47"/>
    <mergeCell ref="H10:L14"/>
    <mergeCell ref="H15:L19"/>
    <mergeCell ref="H20:L24"/>
    <mergeCell ref="H25:L29"/>
    <mergeCell ref="H30:L34"/>
    <mergeCell ref="H44:I44"/>
    <mergeCell ref="J44:K44"/>
    <mergeCell ref="H45:I45"/>
    <mergeCell ref="J45:K45"/>
    <mergeCell ref="H46:I46"/>
    <mergeCell ref="J46:K46"/>
    <mergeCell ref="H41:I41"/>
    <mergeCell ref="J41:K41"/>
    <mergeCell ref="H42:I42"/>
    <mergeCell ref="J42:K42"/>
    <mergeCell ref="H43:I43"/>
    <mergeCell ref="J43:K43"/>
    <mergeCell ref="A30:A34"/>
    <mergeCell ref="B30:D30"/>
    <mergeCell ref="E30:F34"/>
    <mergeCell ref="G30:G34"/>
    <mergeCell ref="B31:D31"/>
    <mergeCell ref="B32:D32"/>
    <mergeCell ref="B33:D33"/>
    <mergeCell ref="B34:D34"/>
    <mergeCell ref="G25:G29"/>
    <mergeCell ref="B26:D26"/>
    <mergeCell ref="B27:D27"/>
    <mergeCell ref="B28:D28"/>
    <mergeCell ref="B29:D29"/>
    <mergeCell ref="A20:A24"/>
    <mergeCell ref="B20:D20"/>
    <mergeCell ref="A25:A29"/>
    <mergeCell ref="B25:D25"/>
    <mergeCell ref="E25:F29"/>
    <mergeCell ref="E20:F24"/>
    <mergeCell ref="G20:G24"/>
    <mergeCell ref="B16:D16"/>
    <mergeCell ref="B17:D17"/>
    <mergeCell ref="B18:D18"/>
    <mergeCell ref="B19:D19"/>
    <mergeCell ref="B21:D21"/>
    <mergeCell ref="B22:D22"/>
    <mergeCell ref="B23:D23"/>
    <mergeCell ref="B24:D24"/>
    <mergeCell ref="A15:A19"/>
    <mergeCell ref="B15:D15"/>
    <mergeCell ref="E15:F19"/>
    <mergeCell ref="G15:G19"/>
    <mergeCell ref="B11:D11"/>
    <mergeCell ref="B12:D12"/>
    <mergeCell ref="B13:D13"/>
    <mergeCell ref="B14:D14"/>
    <mergeCell ref="A10:A14"/>
    <mergeCell ref="B10:D10"/>
    <mergeCell ref="E10:F14"/>
    <mergeCell ref="G10:G14"/>
    <mergeCell ref="A1:L1"/>
    <mergeCell ref="A2:L2"/>
    <mergeCell ref="A3:L3"/>
    <mergeCell ref="A8:A9"/>
    <mergeCell ref="B8:D9"/>
    <mergeCell ref="E8:F9"/>
    <mergeCell ref="G8:G9"/>
    <mergeCell ref="H8:L8"/>
    <mergeCell ref="A4:J4"/>
  </mergeCells>
  <pageMargins left="0.25" right="0" top="0.4" bottom="0" header="0.3" footer="0.3"/>
  <pageSetup paperSize="9" scale="9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7</vt:i4>
      </vt:variant>
    </vt:vector>
  </HeadingPairs>
  <TitlesOfParts>
    <vt:vector size="16" baseType="lpstr">
      <vt:lpstr>เกณฑ์การประเมิน (ปรับ)</vt:lpstr>
      <vt:lpstr>ค่าน้ำหนัก</vt:lpstr>
      <vt:lpstr>ด้านการสอน+พัฒนานิสิต</vt:lpstr>
      <vt:lpstr>ด้านงานวิจัย+สร้างสรรค์</vt:lpstr>
      <vt:lpstr>ด้านบริการวิชาการ</vt:lpstr>
      <vt:lpstr>ด้านทำนุบำรุงศิลปะฯ</vt:lpstr>
      <vt:lpstr>ด้านอื่นๆ</vt:lpstr>
      <vt:lpstr>ป.01</vt:lpstr>
      <vt:lpstr>ป.03</vt:lpstr>
      <vt:lpstr>ป.01!Print_Area</vt:lpstr>
      <vt:lpstr>'เกณฑ์การประเมิน (ปรับ)'!Print_Titles</vt:lpstr>
      <vt:lpstr>'ด้านการสอน+พัฒนานิสิต'!Print_Titles</vt:lpstr>
      <vt:lpstr>'ด้านงานวิจัย+สร้างสรรค์'!Print_Titles</vt:lpstr>
      <vt:lpstr>ด้านทำนุบำรุงศิลปะฯ!Print_Titles</vt:lpstr>
      <vt:lpstr>ด้านบริการวิชาการ!Print_Titles</vt:lpstr>
      <vt:lpstr>ด้านอื่นๆ!Print_Titles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pui</dc:creator>
  <cp:lastModifiedBy>Windows User</cp:lastModifiedBy>
  <cp:lastPrinted>2023-09-06T08:52:40Z</cp:lastPrinted>
  <dcterms:created xsi:type="dcterms:W3CDTF">2021-11-05T06:37:14Z</dcterms:created>
  <dcterms:modified xsi:type="dcterms:W3CDTF">2024-02-20T03:50:13Z</dcterms:modified>
</cp:coreProperties>
</file>